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026"/>
  <workbookPr defaultThemeVersion="124226"/>
  <mc:AlternateContent xmlns:mc="http://schemas.openxmlformats.org/markup-compatibility/2006">
    <mc:Choice Requires="x15">
      <x15ac:absPath xmlns:x15ac="http://schemas.microsoft.com/office/spreadsheetml/2010/11/ac" url="C:\Users\mgodoy\Desktop\GODOY\"/>
    </mc:Choice>
  </mc:AlternateContent>
  <xr:revisionPtr revIDLastSave="0" documentId="8_{E26D78DC-C811-49BD-8DF7-4E306066C19C}" xr6:coauthVersionLast="47" xr6:coauthVersionMax="47" xr10:uidLastSave="{00000000-0000-0000-0000-000000000000}"/>
  <workbookProtection workbookAlgorithmName="SHA-512" workbookHashValue="JnNokVebGsAL2muaS6ZNuaOzWeuF5u5QuzwQAIFSHkt6eabMD2c4gsW5LZaCGw4I/OuaPt662dsDhbbCSK7FOw==" workbookSaltValue="mUCFL/dTr0opI04AOsLf4A==" workbookSpinCount="100000" lockStructure="1"/>
  <bookViews>
    <workbookView xWindow="-108" yWindow="-108" windowWidth="23256" windowHeight="12576" xr2:uid="{00000000-000D-0000-FFFF-FFFF00000000}"/>
  </bookViews>
  <sheets>
    <sheet name="Declaración responsable" sheetId="10" r:id="rId1"/>
    <sheet name="TRE- BLOQUE 1" sheetId="18" state="hidden" r:id="rId2"/>
    <sheet name="Hoja1" sheetId="15" state="hidden" r:id="rId3"/>
  </sheets>
  <externalReferences>
    <externalReference r:id="rId4"/>
    <externalReference r:id="rId5"/>
  </externalReferences>
  <definedNames>
    <definedName name="_xlnm._FilterDatabase" localSheetId="1" hidden="1">'TRE- BLOQUE 1'!$A$1:$AH$1</definedName>
    <definedName name="_xlnm._FilterDatabase">#REF!</definedName>
    <definedName name="_xlnm.Print_Area" localSheetId="0">'Declaración responsable'!$A$1:$L$82</definedName>
    <definedName name="_xlnm.Print_Area" localSheetId="1">'TRE- BLOQUE 1'!$A$1:$O$157</definedName>
    <definedName name="B" localSheetId="1">#REF!</definedName>
    <definedName name="B">#REF!</definedName>
    <definedName name="caracteriza" localSheetId="1">#REF!</definedName>
    <definedName name="caracteriza">#REF!</definedName>
    <definedName name="CRITERIO" localSheetId="1">[1]SALIDA!#REF!</definedName>
    <definedName name="CRITERIO">[2]SALIDA!#REF!</definedName>
    <definedName name="hoja9" localSheetId="1">#REF!</definedName>
    <definedName name="hoja9">#REF!</definedName>
    <definedName name="Informe" localSheetId="1">#REF!</definedName>
    <definedName name="Informe">#REF!</definedName>
    <definedName name="lista">#REF!</definedName>
    <definedName name="listado">#REF!</definedName>
    <definedName name="MAESTROREV2" localSheetId="1">#REF!</definedName>
    <definedName name="MAESTROREV2">#REF!</definedName>
    <definedName name="º" localSheetId="1">#REF!</definedName>
    <definedName name="º">#REF!</definedName>
    <definedName name="s" localSheetId="1">#REF!</definedName>
    <definedName name="s">#REF!</definedName>
    <definedName name="SALIDA" localSheetId="1">[1]SALIDA!#REF!</definedName>
    <definedName name="SALIDA">[2]SALIDA!#REF!</definedName>
    <definedName name="Sara" localSheetId="1">#REF!</definedName>
    <definedName name="Sara">#REF!</definedName>
    <definedName name="_xlnm.Print_Titles" localSheetId="1">'TRE- BLOQUE 1'!$1:$1</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K160" i="18"/>
  <c r="K57" i="10"/>
  <c r="K58" i="10"/>
  <c r="K59" i="10"/>
  <c r="K60" i="10"/>
  <c r="K61" i="10"/>
  <c r="K62" i="10"/>
  <c r="K63" i="10"/>
  <c r="K64" i="10"/>
  <c r="K65" i="10"/>
  <c r="K66" i="10"/>
  <c r="L66" i="10" s="1"/>
  <c r="K67" i="10"/>
  <c r="K68" i="10"/>
  <c r="K69" i="10"/>
  <c r="K56" i="10"/>
  <c r="J56" i="10"/>
  <c r="J57" i="10"/>
  <c r="J58" i="10"/>
  <c r="L58" i="10" s="1"/>
  <c r="J59" i="10"/>
  <c r="L59" i="10" s="1"/>
  <c r="J60" i="10"/>
  <c r="J61" i="10"/>
  <c r="L61" i="10" s="1"/>
  <c r="J62" i="10"/>
  <c r="L62" i="10" s="1"/>
  <c r="J63" i="10"/>
  <c r="L63" i="10" s="1"/>
  <c r="J64" i="10"/>
  <c r="J65" i="10"/>
  <c r="J66" i="10"/>
  <c r="J67" i="10"/>
  <c r="J68" i="10"/>
  <c r="L68" i="10" s="1"/>
  <c r="J69" i="10"/>
  <c r="K40" i="10"/>
  <c r="K41" i="10"/>
  <c r="K42" i="10"/>
  <c r="K43" i="10"/>
  <c r="K44" i="10"/>
  <c r="K45" i="10"/>
  <c r="K46" i="10"/>
  <c r="K47" i="10"/>
  <c r="K48" i="10"/>
  <c r="K49" i="10"/>
  <c r="K50" i="10"/>
  <c r="K51" i="10"/>
  <c r="K52" i="10"/>
  <c r="K39" i="10"/>
  <c r="K23" i="10"/>
  <c r="K24" i="10"/>
  <c r="K25" i="10"/>
  <c r="K26" i="10"/>
  <c r="K27" i="10"/>
  <c r="K28" i="10"/>
  <c r="K29" i="10"/>
  <c r="K30" i="10"/>
  <c r="K31" i="10"/>
  <c r="K32" i="10"/>
  <c r="K33" i="10"/>
  <c r="K34" i="10"/>
  <c r="K35" i="10"/>
  <c r="K22" i="10"/>
  <c r="L67" i="10" l="1"/>
  <c r="L56" i="10"/>
  <c r="L65" i="10"/>
  <c r="L64" i="10"/>
  <c r="L57" i="10"/>
  <c r="L70" i="10" s="1"/>
  <c r="L69" i="10"/>
  <c r="L60" i="10"/>
  <c r="J39" i="10"/>
  <c r="J40" i="10"/>
  <c r="J41" i="10"/>
  <c r="J42" i="10"/>
  <c r="J43" i="10"/>
  <c r="J44" i="10"/>
  <c r="J45" i="10"/>
  <c r="J46" i="10"/>
  <c r="J47" i="10"/>
  <c r="J48" i="10"/>
  <c r="J49" i="10"/>
  <c r="J50" i="10"/>
  <c r="J51" i="10"/>
  <c r="J52" i="10"/>
  <c r="J22" i="10"/>
  <c r="J23" i="10"/>
  <c r="J24" i="10"/>
  <c r="J25" i="10"/>
  <c r="J26" i="10"/>
  <c r="J27" i="10"/>
  <c r="J28" i="10"/>
  <c r="J29" i="10"/>
  <c r="J30" i="10"/>
  <c r="J31" i="10"/>
  <c r="J32" i="10"/>
  <c r="J33" i="10"/>
  <c r="J34" i="10"/>
  <c r="J35" i="10"/>
  <c r="L50" i="10" l="1"/>
  <c r="L29" i="10"/>
  <c r="L44" i="10"/>
  <c r="L33" i="10"/>
  <c r="L25" i="10"/>
  <c r="L34" i="10"/>
  <c r="L46" i="10"/>
  <c r="L42" i="10"/>
  <c r="L30" i="10"/>
  <c r="L39" i="10"/>
  <c r="L31" i="10"/>
  <c r="L23" i="10"/>
  <c r="L43" i="10"/>
  <c r="L40" i="10"/>
  <c r="L51" i="10"/>
  <c r="L45" i="10"/>
  <c r="L47" i="10"/>
  <c r="L48" i="10"/>
  <c r="L26" i="10"/>
  <c r="L28" i="10"/>
  <c r="L35" i="10"/>
  <c r="L27" i="10"/>
  <c r="L32" i="10"/>
  <c r="L24" i="10"/>
  <c r="L22" i="10"/>
  <c r="L52" i="10"/>
  <c r="L41" i="10"/>
  <c r="L49" i="10"/>
  <c r="L36" i="10" l="1"/>
  <c r="L53" i="10"/>
  <c r="L71" i="10" l="1"/>
</calcChain>
</file>

<file path=xl/sharedStrings.xml><?xml version="1.0" encoding="utf-8"?>
<sst xmlns="http://schemas.openxmlformats.org/spreadsheetml/2006/main" count="2796" uniqueCount="886">
  <si>
    <t>1.- DESCRIPCIÓN PUESTO OFERTADO</t>
  </si>
  <si>
    <t>2.- REQUISITOS</t>
  </si>
  <si>
    <t>1.6.- PUESTO</t>
  </si>
  <si>
    <t>1.9. DENOMINACIÓN PUESTO TIPO</t>
  </si>
  <si>
    <t>Experto/a 3</t>
  </si>
  <si>
    <t>Técnico/a 1</t>
  </si>
  <si>
    <t>Técnico/a 2</t>
  </si>
  <si>
    <t>Técnico/a 3</t>
  </si>
  <si>
    <t>PUESTO</t>
  </si>
  <si>
    <t>Técnica</t>
  </si>
  <si>
    <t>Madrid</t>
  </si>
  <si>
    <t>A Coruña</t>
  </si>
  <si>
    <t>Asturias</t>
  </si>
  <si>
    <t>Badajoz</t>
  </si>
  <si>
    <t>Barcelona</t>
  </si>
  <si>
    <t>Cáceres</t>
  </si>
  <si>
    <t>Cuenca</t>
  </si>
  <si>
    <t>Girona</t>
  </si>
  <si>
    <t>Granada</t>
  </si>
  <si>
    <t>Guipúzcoa</t>
  </si>
  <si>
    <t>León</t>
  </si>
  <si>
    <t>Lugo</t>
  </si>
  <si>
    <t>Málaga</t>
  </si>
  <si>
    <t>Murcia</t>
  </si>
  <si>
    <t>Ourense</t>
  </si>
  <si>
    <t>Santander</t>
  </si>
  <si>
    <t>Sevilla</t>
  </si>
  <si>
    <t>Tarragona</t>
  </si>
  <si>
    <t>Valencia</t>
  </si>
  <si>
    <t>Zamora</t>
  </si>
  <si>
    <t>I. TITULADOS</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</si>
  <si>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</si>
  <si>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</si>
  <si>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</si>
  <si>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</si>
  <si>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</si>
  <si>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</si>
  <si>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</si>
  <si>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</si>
  <si>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</si>
  <si>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</si>
  <si>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</si>
  <si>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</si>
  <si>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</si>
  <si>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</si>
  <si>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</si>
  <si>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Reserva de Puesto Discapacidad</t>
  </si>
  <si>
    <t>Técnico/a de apoyo para la conservación y explotación de carreteras</t>
  </si>
  <si>
    <t>-</t>
  </si>
  <si>
    <t>Yo, D./Dña.</t>
  </si>
  <si>
    <t>con DNI/NIE</t>
  </si>
  <si>
    <t>En</t>
  </si>
  <si>
    <t xml:space="preserve">, a </t>
  </si>
  <si>
    <t>de</t>
  </si>
  <si>
    <t>El/la candidato/a,</t>
  </si>
  <si>
    <t>Firmado:</t>
  </si>
  <si>
    <t>DNI o NIE</t>
  </si>
  <si>
    <t>2.1. ‐ TITULACIÓN ACADÉMICA</t>
  </si>
  <si>
    <t>2.2.‐OTROS REQUISITOS</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</si>
  <si>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</si>
  <si>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</si>
  <si>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</si>
  <si>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</si>
  <si>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</si>
  <si>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</si>
  <si>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</si>
  <si>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</si>
  <si>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GRUPO PROFESIONAL</t>
  </si>
  <si>
    <t>Licenciatura en Derecho</t>
  </si>
  <si>
    <t>* La Declaración Responsable de méritos y requisitos solo será admisible para el puesto indicado</t>
  </si>
  <si>
    <t>INECO</t>
  </si>
  <si>
    <t>CONTRATO DISPOSICIÓN ETT</t>
  </si>
  <si>
    <t>1.4 GERENCIA / UNIDAD ORGANIZATIVA</t>
  </si>
  <si>
    <t>1.9 DENOMINACION PUESTO TIPO</t>
  </si>
  <si>
    <t>1.14.- FUNCIONES ESPECÍFICAS (las 4 principales)</t>
  </si>
  <si>
    <t>Asistente 2</t>
  </si>
  <si>
    <t>Administrativa</t>
  </si>
  <si>
    <t>II. PERSONAL ADMINISTRATIVO</t>
  </si>
  <si>
    <t>No se requiere titulación</t>
  </si>
  <si>
    <t>Asistente 3</t>
  </si>
  <si>
    <t>III. TÉCNICOS Y ESPECIALISTAS DE OFICINA</t>
  </si>
  <si>
    <t>IV. SERVICIOS VARIOS ESPECIALES</t>
  </si>
  <si>
    <t>Lleida</t>
  </si>
  <si>
    <t>FP / Ciclo Formativo Grado Superior / Ciclo Formativo Grado Medio / Bachillerato.</t>
  </si>
  <si>
    <t>Soporte para obras ferroviarias de infraestructura y vía</t>
  </si>
  <si>
    <t>Guadalajara</t>
  </si>
  <si>
    <t>Vigilancia de obras ferroviarias de infraestructura y vía</t>
  </si>
  <si>
    <t>1. Visitas a obra para controlar el avance de las actividades.
2. Seguimiento de los ensayos de calidad y recepción de materiales.
3. Realización de sondeos de vía.
4. Elaboración del parte de trabajo diario.</t>
  </si>
  <si>
    <t>Huesca</t>
  </si>
  <si>
    <t>1. Supervisión de ejecución de diferentes actuaciones y unidades de obra (edificación).
2. Conocimiento y supervisión de las actuaciones necesarias para la adecuación de estaciones para la normativa de accesibilidad.
3. Recopilación de Evidencias constructivas de las obras en curso, para la verificación de la certificación y seguimiento de PPI según programa de calidad.
4. Supervisión de ensayos y pruebas de laboratorio recogidas en el plan de calidad de las obras.</t>
  </si>
  <si>
    <t>Vigilante de Obra</t>
  </si>
  <si>
    <t>1. Regular los movimientos de trenes y trabajos de montaje de vía dentro de la zona de peligro.
2. Ejercer el mando sobre el personal participante en los procesos de circulación en la línea en construcción.
3. Autorizar al Supervisor de desvíos a comprobar la adecuada ejecución de los movimientos de estos.
4. Cantonamiento y señalización de la línea en construcción.</t>
  </si>
  <si>
    <t>Al menos 4 años de experiencia en obras el control de suministros de obras ferroviarias de infraestructura y vía.</t>
  </si>
  <si>
    <t xml:space="preserve">FUNCIONES- especificar el número de las funciones realizadas según el punto 1.14 del anexo específico. </t>
  </si>
  <si>
    <t>Fecha Hasta 
(DD/MM/AAAA)</t>
  </si>
  <si>
    <t>ANEXO</t>
  </si>
  <si>
    <t>DG</t>
  </si>
  <si>
    <t>Dir</t>
  </si>
  <si>
    <t>Subd.</t>
  </si>
  <si>
    <t>Gerencia</t>
  </si>
  <si>
    <t>Puesto agregado</t>
  </si>
  <si>
    <t>Puesto</t>
  </si>
  <si>
    <t>Rama</t>
  </si>
  <si>
    <t>Denominación Puesto Tipo</t>
  </si>
  <si>
    <t>Nº vacantes</t>
  </si>
  <si>
    <t>CATEGORÍA DE ENCUADRE</t>
  </si>
  <si>
    <t>Ubicación</t>
  </si>
  <si>
    <t>Bloque TRE</t>
  </si>
  <si>
    <t>DESAJUSTES ANEXOS/ DUDAS</t>
  </si>
  <si>
    <t>DESAJUSTES CAMBIADOS POR PE</t>
  </si>
  <si>
    <t>COMENTARIOS INECO</t>
  </si>
  <si>
    <t>PERSONA QUE REVISA</t>
  </si>
  <si>
    <t>PERSONA QUE GENERA LA DR</t>
  </si>
  <si>
    <t>TR-ECEE-001</t>
  </si>
  <si>
    <t>D.G. Ingeniería y Consultoría</t>
  </si>
  <si>
    <t>D. Consultoría, Medio Ambiente y TI</t>
  </si>
  <si>
    <t>Subd. Economía, Planificación y Medio Ambiente</t>
  </si>
  <si>
    <t>G. Medio Ambiente y Territorio</t>
  </si>
  <si>
    <t>Técnico/a</t>
  </si>
  <si>
    <t>Técnico/a de urbanismo</t>
  </si>
  <si>
    <t>Afecciones aeroportuarias</t>
  </si>
  <si>
    <t>Bloque 1</t>
  </si>
  <si>
    <t>1. Análisis de documentación de planeamiento territorial y urbanístico.
2. Estudio de las afecciones aeroportuarias en los ámbitos propuestos.
3. Redacción de borrador de Informe sectorial.
4. Supervisión de planos de entrega.</t>
  </si>
  <si>
    <t>Titulación Universitaria Superior en Arquitectura</t>
  </si>
  <si>
    <t xml:space="preserve"> - Experiencia de más de 4 meses en redacción de informes sobre afecciones aeroportuarias sobre planteamiento territorial y urbanístico.
 - Experiencia de más de 6 meses en redacción, tramitación y concesión de licencias urbanísticas, en redacción de informes urbanísticos y en trabajos relacionados con desarrollo urbanístico.</t>
  </si>
  <si>
    <t>CLAUDIA</t>
  </si>
  <si>
    <t>TR-ECEP-001</t>
  </si>
  <si>
    <t>G. Planificación y Movilidad Sostenible</t>
  </si>
  <si>
    <t>Asistente</t>
  </si>
  <si>
    <t>Inspector/a de agentes de asistencia en tierra</t>
  </si>
  <si>
    <t>Consultoría de operación y explotación de infraestructuras</t>
  </si>
  <si>
    <t>1. Realización de inspecciones de agentes de asistencia en tierra y de combustibles.
2. Apoyo en las tramitaciones de autorizaciones, denuncias, declaraciones responsables, etc.
3. Asesoramiento y apoyo técnico en lo relacionado con la asistencia en tierra.
4. Asistencia en la actualización de normativas nacionales, europeas e internacionales en lo relativo a la asistencia en tierra y combustibles.</t>
  </si>
  <si>
    <t>Bachillerato o similar</t>
  </si>
  <si>
    <t>Al menos 3 años de experiencia como inspector/a de agentes en tierra y combustibles.</t>
  </si>
  <si>
    <t>TR-ECET-001</t>
  </si>
  <si>
    <t>G. Economía y Política del Transporte</t>
  </si>
  <si>
    <t>Administrativo/a económico- contable</t>
  </si>
  <si>
    <t>Consultoría económica-financiera-jurídica</t>
  </si>
  <si>
    <t>1. Responsable de la parte económico-administrativa en proyectos.
2. Atención e información al público y a las Administraciones Públicas.
3.Archivo, organización y registro de la información en curso.
4. Revisión y verificación de facturas, así como de otra información como datos de afiliación, fiscales, etc.</t>
  </si>
  <si>
    <t>FPII Superior de Administración y Finanzas</t>
  </si>
  <si>
    <t>Al menos 10 años de experiencia llevando temas administrativos en el ámbito económico.</t>
  </si>
  <si>
    <t>Debe indicar FP II en lugar de FFII.
Cambiado por PE</t>
  </si>
  <si>
    <t>TR-ECET-002</t>
  </si>
  <si>
    <t>Gerente/Experto</t>
  </si>
  <si>
    <t>Experto/a 2</t>
  </si>
  <si>
    <t>Apoyo en la Estrategia de las Autoridades Portuarias/ Intermodalidad</t>
  </si>
  <si>
    <t>1. Desarrollo de Planes Comerciales en el ámbito del transporte marítimo/ ferroviario.
2. Promoción de las Autoridades Portuarias a los cargadores de hinterland.
3. Promoción de las Autoridades Portuarias en ferias y eventos.
4. Desarrollo de Estrategias de Intermodalidad.</t>
  </si>
  <si>
    <t>Al menos 10 años de experiencia en temas relacionados con el desrrollo de Estrategias comerciales u operativas en el ámbito del transporte marítimo/ferroviario de mercancías.</t>
  </si>
  <si>
    <t>TR-ECET-003</t>
  </si>
  <si>
    <t>Relaciones Institucionales ámbito portuario</t>
  </si>
  <si>
    <t>1. Coordinación entre las delegaciones y subdelegaciones de gobierno y Puertos del Estado en relación con actuaciones de interés portuario.
2. Promoción y elaboración de propuestas relativas a la implementación de estrategias de cooperación con las delegaciones y subdelegaciones del Gobierno a los efectos de garantizar el óptimo seguimiento y difusión de las actuaciones de interés portuario en sus respectivos ámbitos
territoriales.
3. Propuesta de protocolos de coordinación e interlocución en relación con el cumplimiento de la normativa vigente.
4. Análisis técnico a los efectos de localización e implantación de zonas logísticas ligadas a una terminal intermodal, en coordinación con otras administraciones públicas con competencias en la materia.</t>
  </si>
  <si>
    <t>Licenciatura en derecho, empresariales o doble licenciatura en ambas</t>
  </si>
  <si>
    <t>Al menos 20 años de experiencia empresarial e institucional</t>
  </si>
  <si>
    <t>TR-ECET-004</t>
  </si>
  <si>
    <t>Apoyo Técnico seguimiento presupuestario</t>
  </si>
  <si>
    <t>1. Control y seguimiento de inversiones.
2. Tareas relacionadas con Planificación financiera.
3. Preparación de Certificados de disponibilidad presupuestaria para contratos y convenios.
4. Apoyo en la redacción y seguimiento de propuestas de inversión.</t>
  </si>
  <si>
    <t>Licenciatura en C.C. Económicas</t>
  </si>
  <si>
    <t>Al menos 10 años de experiencia en control y planifiacación financiera</t>
  </si>
  <si>
    <t>TR-ECSA-001</t>
  </si>
  <si>
    <t>Subd. Tecnologías de la Información</t>
  </si>
  <si>
    <t>G. Administración Judicial Electrónica</t>
  </si>
  <si>
    <t>Analista Programador/a Back Liferay DXP Iniciativas Portales Web del Ministerio de Justicia</t>
  </si>
  <si>
    <t>IT: Desarrollo de aplicaciones de TI</t>
  </si>
  <si>
    <t>1. Desarrollo de portales en CMS Liferay DXP 7.4 - PORTALESLIFERAY2 del Ministerio de Justicia (Justicia2030, portalDGTDAJ, PAJ, Portal Vip RCTIR).
2. Gestión de Proyectos PORTALESLIFERAY2 del Ministerio de Justicia.
3. Administracion Liferay en portales de PORTALESLIFERAY2 del Ministerio de Justicia.
4. Desarrollo de componentes liferay con herramientas de IC del Ministerio de Justicia.</t>
  </si>
  <si>
    <t>Titulación Universitaria Superior en Informática o Conocimientos equivalentes equiparados por la empresa y/o experiencia consolidada en el ejercicio de la actividad profesional en la empresa y reconocida por ésta.</t>
  </si>
  <si>
    <t xml:space="preserve"> - Experiencia de 4 años en el desarrollo de portales de la torre tecnológica PORTALESLIFERAY2 del Ministerio de Justicia (Justicia2030, portalDGTDAJ, PAJ, Portal Vip RCTIR).
 - Experiencia de 2 años desarrollando componentes liferay con las herramientas de IC de la Dirección General de Transformación Digital de la Administración de Justicia (DGTDAJ) para los portales del Ministerio de Justicia.
 - Experiencia de 4 años administrando Liferay en los portales de PORTALESLIFERAY2 en todos los entornos (DES, DESINT, PRU, PRE y PRO).
 - Experiencia en integraciones con ESB para publicación de CSV.</t>
  </si>
  <si>
    <t>TR-ECSA-002</t>
  </si>
  <si>
    <t>Arquitecto/a de software OTPI Ministerio de Justicia</t>
  </si>
  <si>
    <t>IT: Analista</t>
  </si>
  <si>
    <t>1. Participación en estudios de Arquitectura Empresarial dentro de la OTPI del Ministerio de Justicia.
2. Evaluación de la conformidad de las soluciones planteadas a las demandas derivadas al grupo de trabajo, respecto a la arquitectura corporativa dentro de la OTPI del Ministerio de Justicia.
3. Colaborar en la evaluación de impacto que la demanda tenga tanto funcionalmente como desde el punto de vista arquitectónico, en las diferentes aplicaciones.
4. Elaborar los diagramas lógicos de Arquitectura de las distintas soluciones/productos desarrollados por el área y mantener el catálogo de soluciones en Enterprise Architect.</t>
  </si>
  <si>
    <t>Preferiblemente titulación Universitaria Media y/o Superior en informática o Conocimientos equivalentes equiparados por la empresa y/o experiencia consolidada en el ejercicio de la actividad profesional en la empresa y reconocida por ésta.</t>
  </si>
  <si>
    <t xml:space="preserve"> - Al menos 10 años de experiencia realizando actividades relativas a la arquitectura en diseño y definición de arquitecturas TIC.
 - Experiencia previa en proyectos de Arquitectura Java Microservicios Integración en proyectos de TI.
 - Experiencia previa en proyectos desarrollados bajo Frameworks propios del Ministerio de Justicia y su aplicación en las diferentes iniciativas desarrolladas dentro del Ministerio de Justicia.
 - Al menos 6 meses de experiencia realizando actividades relativas a la arquitectura de software en diseño y definición de arquitecturas TIC dentro del Ministerio de Justicia.
 - Al menos 6 meses de experiencia realizando Diagramas de arquitecturas ya implementadas y desde cero e inversas dentro del Ministerio de Justicia.
 - Experiencia previa en proyectos con uso de Enterprise Architect.</t>
  </si>
  <si>
    <t>TR-ECSA-003</t>
  </si>
  <si>
    <t>Analista Funcional. INTCF (Instituto Nacional Toxicología/Ciencias Forenses) – Mº Justicia</t>
  </si>
  <si>
    <t>1. Realización de captura de requerimientos con el cliente en el ámbito de aplicaciones INTCF (Instituto Nacional Toxicología/Ciencias Forenses) – Mº Justicia.
2. Elaboración análisis funcional de las aplicaciones de gestión que le sean en el ámbito de aplicaciones INTCF (Instituto Nacional Toxicología/Ciencias Forenses) – Mº Justicia.
3. Gestión de incidencias y pruebas funcionales: análisis y gestión del ciclo completo de las mismas en el ámbito de aplicaciones INTCF (Instituto Nacional Toxicología/Ciencias Forenses) – Mº Justicia.
4. Elaboración de informes y documentación en el ámbito de aplicaciones INTCF (Instituto Nacional Toxicología/Ciencias Forenses) – Mº Justicia.</t>
  </si>
  <si>
    <t xml:space="preserve"> - Al menos 15 años de experiencia en el desarrollo de Analisis Funcional en desarrollos TI.
 - Al menos 1 año de experiencia realizando actividades relativas al Analisis Funcional en el ámbito de aplicaciones INTCF (Instituto Nacional Toxicología/Ciencias Forenses) dentro del Ministerio de Justicia.
 - Experiencia en la Definición de los requisitos directamente con el cliente en el ámbito de aplicaciones INTCF (Instituto Nacional Toxicología/Ciencias Forenses) dentro del Ministerio de Justicia.
 - Experiencia en la Ejecución de pruebas funcionales en el ámbito de aplicaciones INTCF (Instituto Nacional Toxicología/Ciencias Forenses) dentro del Ministerio de Justicia. 
 - Experiencia en la Elaboración de documentación e informes en el ámbito de aplicaciones INTCF (Instituto Nacional Toxicología/Ciencias Forenses) dentro del Ministerio de Justicia.
 - Experiencia en la Gestión de incidencias en el ámbito de aplicaciones INTCF (Instituto Nacional Toxicología/Ciencias Forenses) dentro del Ministerio de Justicia.</t>
  </si>
  <si>
    <t>TR-ECSA-004</t>
  </si>
  <si>
    <t>Analista Programador/a PHP para el desarrollo de Iniciativas dentro del Ministerio de Justicia</t>
  </si>
  <si>
    <t>1. Desarrollo Back-End y Front-End de aplicación ACCEDA bajo tecnología PHP para el Ministerio de Justicia.
2. Configuración e implementación sobre ACCEDA para el Ministerio de Justicia de los diferentes métodos de firma e identificación con cl@ve y Autofirma.
3. Corrección de vulnerabilidades de seguridad.
4. Desarrollo de Pruebas Técnicas e Identificación/Resolución de Incidencias para el Ministerio de Justicia.</t>
  </si>
  <si>
    <t xml:space="preserve"> - Al menos 5 años de experiencia en el desarrollo de aplicaciones con tecnología PHP.
 - Al menos 2 años de experiencia en el desarrollo de aplicaciones PHP (Laravel).
 - Experiencia en corrección de vulnerabilidades de seguridad, especialmente de tipo Cross site Scripting.
 - Al menos 1 año de experiencia en desarrollo y configuración de ACCEDA en el Ministerio de Justicia.
 - Experiencia en migraciones a PHP8.
 - Experiencia en maquetación.
 - Experiencia en configuración e implementación sobre ACCEDA de los diferentes métodos de firma e identificación con cl@ve y Autofirma.</t>
  </si>
  <si>
    <t>TR-ECSA-005</t>
  </si>
  <si>
    <t>Analista Programador/a Java Iniciativas Registros Judiciales del Ministerio de Justicia</t>
  </si>
  <si>
    <t>Si</t>
  </si>
  <si>
    <t>1. Análisis de las necesidades de las soluciones para el aplicativo APOSTILLA del Ministerio de Justicia.
2. Desarrollo e implementación de las soluciones para el aplicativo APOSTILLA del Ministerio de Justicia.
3. Resolución de incidencias del aplicativo APOSTILLA.
4. Soporte al resto del equipo técnico de APOSTILLA.</t>
  </si>
  <si>
    <t xml:space="preserve"> - Al menos 4 años de experiencia en Desarrollo y mantenimiento de aplicaciones basadas en Java/Spring MVC para el Ministerio de Justicia.
 - Experiencia en el desarrollo del aplicativo APOSTILLA del Ministerio de Justicia.
 - Conocimiento y experiencia en firma electrónica con certificados digitales.</t>
  </si>
  <si>
    <t>TR-ECSA-006</t>
  </si>
  <si>
    <t>Jefe/a de Proyecto Iniciativas Impulsadas por la DTSPD del Ministerio de Justicia</t>
  </si>
  <si>
    <t>Jefe/a proyecto TI</t>
  </si>
  <si>
    <t>1. Responsable de la coordinación y seguimiento de los hitos clave del proyecto. Seguimiento de tareas y monitorización de procesos para iniciativas impulsadas por la DTSPD en el Ministerio de Justicia.
2. Interlocución con el cliente y con las distintas unidades de negocio para iniciativas impulsadas por la DTSPD en el Ministerio de Justicia.
3. Generación de los informes de estado, reportes y documentación para iniciativas impulsadas por la DTSPD en el Ministerio de Justicia.
4. Apoyo en la elaboración de especificaciones técnicas en Pliegos requeridos para la consecución del alcance del proyecto para iniciativas impulsadas por la DTSPD en el Ministerio de Justicia.</t>
  </si>
  <si>
    <t xml:space="preserve"> - Al menos 5 años de experiencia profesional en gestión y dirección de proyectos TI.
 - Requerida experiencia en proyectos TI del sector público, de los cuales al menos 6 meses se hayan desempeñado en puestos de responsabilidad en gestión de proyectos en el sector de TI relativos a la Modernización Tecnológica de la Administración de Justicia.
 - Requerida Experiencia en el desarrollo de tareas de interlocución directa con el cliente en proyectos TI en el sector público.
 - Requerida Experiencia en la Coordinación de Iniciativas impulsadas por la DTSPD en el Ministerio de Justicia.</t>
  </si>
  <si>
    <t>TR-ECSA-007</t>
  </si>
  <si>
    <t>Gerente 3</t>
  </si>
  <si>
    <t>1. Responsable de la coordinación y seguimiento de los hitos clave del proyecto. Seguimiento de tareas y monitorización de procesos para iniciativas impulsadas por la DTSPD en el Ministerio de Justicia.
2. Interlocución con el cliente y con las distintas unidades de negocio para iniciativas impulsadas por la DTSPD en el Ministerio de Justicia.
3. Generación de los informes de estado, reportes y documentación para iniciativas impulsadas por la DTSPD en el Ministerio de Justicia.
4. Apoyo en la elaboración de documentación técnica requerida para la consecución del alcance del proyecto para iniciativas impulsadas por la DTSPD en el Ministerio de Justicia.</t>
  </si>
  <si>
    <t>TR-ECSA-008</t>
  </si>
  <si>
    <t>TR-ECSA-009</t>
  </si>
  <si>
    <t>Jefe/a de Proyecto (RUPE) Iniciativas  INTCF (Instituto Nacional de Toxicología y Ciencias Forenses) en el Ministerio de Justicia</t>
  </si>
  <si>
    <t>1. Gestión integral del proyecto, creación, planificación y seguimiento del plan de proyecto dentro de las iniciativas INTCF del Ministerio de Justicia.
2. Coordinar, organizar, priorizar tareas, ejecutar y monitorizar procesos dentro de las iniciativas INTCF del Ministerio de Justicia.
3. Coordinar recursos del proyecto internos y proveedores externos dentro de las iniciativas INTCF del Ministerio de Justicia.
4. Interlocución directa con el cliente para el Análisis funcional y de negocio. Toma de requisitos y propuestas de solución dentro de las iniciativas INTCF del Ministerio de Justicia.</t>
  </si>
  <si>
    <t>Titulación Universitaria Media y/o Superior en informática o Telecomunicaciones o conocimientos equivalentes equiparados
por la empresa y/o experiencia consolidada en el ejercicio de la actividad profesional en la empresa y reconocida por ésta.</t>
  </si>
  <si>
    <t xml:space="preserve"> - Al menos 5 años de experiencia como Responsable de Proyectos IT y/o Analista Funcional IT.
 - Al menos 1 año de experiencia como Responsable de Proyectos en la Dirección General de Transformación Digital de la Administración de Justicia (DGTDAJ).
 - Al menos 1 año de experiencia como Jefe de Proyecto responsable de la Gestion de Proyectos y el análisis funcional para el INTCF (Instituto Nacional de Toxicología y Ciencias Forenses) en el Ministerio de Justicia
 - Al menos 1 año de experiencia en la Gestion de Proyectos y análisis funcional en relación con la iniciativas FICHAS_SIT (Fichas "Servicio Información Toxicológica"), Digitalización de recepción de muestras e interoperabilidad Orfila-LIMS, EINADN (Ejercicio Internacional de Intercomparación de ADN en el Ambito Forense) y/o LIMS en el INTCF para el Ministerio de Justicia.
 - Experiencia como responsable de las integraciones en el front, backend y microservicios para el INFTC (Instituto Nacional de Toxicología y Ciencias Forenses).
 - Experiencia en la gestión de versiones, planificación de entregas y validación.
 - Experiencia en la gestión de peticiones e incidencias relativas a las iniciativas desarrolladas.
 - Experiencia en el desarrollo de documentación funcional
Utilización de Herramientas: JIRA, Confluence y Service Manager (HP).</t>
  </si>
  <si>
    <t>TR-ECSA-010</t>
  </si>
  <si>
    <t>Jefe/a de Proyecto Iniciativas Área de Innovación y Productos de Comunicaciones e Interfaz para el Ministerio de Justicia</t>
  </si>
  <si>
    <t>1. Responsable de la coordinación y seguimiento de los hitos clave del proyecto. Seguimiento de tareas y monitorización de procesos para iniciativas del Área de Innovación y Productos de Comunicaciones e Interfaz para el Ministerio de Justicia.
2. Interlocución con el cliente y con las distintas unidades de negocio para iniciativas del Área de Innovación y Productos de Comunicaciones e Interfaz para el Ministerio de Justicia.
3. Generación de los informes de estado, reportes y documentación para iniciativas del Área de Innovación y Productos de Comunicaciones e Interfaz para el Ministerio de Justicia.
4. Apoyo en la elaboración de documentación técnica requerida para la consecución del alcance del proyecto para iniciativas Área de Innovación y Productos de Comunicaciones e Interfaz para el Ministerio de Justicia.</t>
  </si>
  <si>
    <t xml:space="preserve"> - Al menos 5 años de experiencia profesional en gestión y dirección de proyectos TI.
 - Requerida experiencia en proyectos TI del sector público, de los cuales al menos 6 meses se hayan desempeñado en puestos de responsabilidad en gestión de proyectos en el sector de TI relativos a la Modernización Tecnológica de la Administración de Justicia.
 - Requerida Experiencia en el desarrollo de tareas de interlocución directa con el cliente en proyectos TI en el sector público.
 - Requerida al menos 6 meses de experiencia en la Coordinación de Iniciativas del Área de Innovación y Productos de Comunicaciones e Interfaz para el Ministerio de Justicia.</t>
  </si>
  <si>
    <t>TR-ECSA-011</t>
  </si>
  <si>
    <t xml:space="preserve">Analista Funcional para Registros Administrativos para el Apoyo a la Actividad Judicial (Apostilla, SIRAJ2, ECRIS, REAJ) </t>
  </si>
  <si>
    <t>1. Realización de captura de requerimientos con el cliente en el ámbito de las aplicaciones del Ecosistema de Registros Administrativos de Apoyo a la Actividad Judicial en el Ministerio de Justicia.
2 Análisis funcional en el ámbito de las aplicaciones del Ecosistema de Registros Administrativos de Apoyo a la Actividad Judicial en el Ministerio de Justicia.
3. Especificación de los casos de uso y ejecución de pruebas para la validación de los requisitos definidos en el ámbito de las aplicaciones del Ecosistema de Registros Administrativos de Apoyo a la Actividad Judicial en el Ministerio de Justicia.
4. Interlocución con unidades de negocio y elaboración de informes y documentación técnica en el ámbito de las aplicaciones del Ecosistema de Registros Administrativos de Apoyo a la Actividad Judicial en el Ministerio de Justicia.</t>
  </si>
  <si>
    <t xml:space="preserve"> - Al menos 1 año de experiencia como Responsable funcional en el ámbito de las aplicaciones del Ecosistema de Registros Administrativos de Apoyo a la Actividad Judicial en el Ministerio de Justicia.
 - Al menos 5 años de experiencia en la Definición de los requisitos directamente con el cliente, Análisis funcional y diseño para desarrollos.
 - Al menos 5 años de experiencia en el ciclo de pruebas de los desarrollos realizados.
 - Al menos 5 años de experiencia en la elaboración de documentación funcional y técnica en el ámbito de proyectos de desarrollo TI.
 - Experiencia en el desarrollo de Gestión de incidencias.</t>
  </si>
  <si>
    <t>TR-ECSA-012</t>
  </si>
  <si>
    <t xml:space="preserve">Analista Funcional  Oficina de Asistencia a Víctimas  (OAV) en el Ministerio de Justicia </t>
  </si>
  <si>
    <t xml:space="preserve">1. Realización de captura de requerimientos con el cliente en el ámbito de la Oficina de Asistencia a Víctimas (OAV) en el Ministerio de Justicia.
2 Análisis funcional en el ámbito de la Oficina de Asistencia a Víctimas (OAV) en el Ministerio de Justicia.
3. Especificación de los casos de uso y ejecución de pruebas para la validación de los requisitos definidos en el ámbito de la Oficina de Asistencia a Víctimas (OAV) en el Ministerio de Justicia.
4. Interlocución con unidades de negocio y elaboración de informes y documentación técnica en el ámbito de la Oficina de Asistencia a Víctimas (OAV) en el Ministerio de Justicia.
</t>
  </si>
  <si>
    <t xml:space="preserve"> - Al menos 1 año de experiencia como Responsable funcional en el ámbito de las aplicación de Oficina de Asistencia a Víctimas (OAV) en el Ministerio de Justicia.
 - Al menos 5 años de experiencia en la definición de los requisitos directamente con el cliente, Análisis funcional y diseño para desarrollos.
 - Al menos 5 años de experiencia en el ciclo de pruebas de los desarrollos realizados.
 - Al menos 5 años de experiencia en la elaboración de documentación funcional y técnica en el ámbito de proyectos de desarrollo TI.
 - Experiencia en el desarrollo de Gestión de incidencias.</t>
  </si>
  <si>
    <t>TR-ECSC-001</t>
  </si>
  <si>
    <t>G. Consultoría TI y Ciberseguridad</t>
  </si>
  <si>
    <t>Jefe/a de Proyecto de Innovación (Justicia)</t>
  </si>
  <si>
    <t>IT: Consultoría</t>
  </si>
  <si>
    <t>1. Coordinación de equipos organizando y planificando trabajos y realizando seguimiento de los mismos.
2. Gestión de riesgos de proyecto aplicando medidas de mitigación para complir objetivos de tiempos y alcances de proyecto.
3. Gestion de interesados del proyecto, tanto gestionando expectativas del equipo como interlocución con proveedores y cliente.
4. Optimización de procesos incluyendo el análisis de interdepedencias con otros proyectos.</t>
  </si>
  <si>
    <t>Titulación universitaria superior en el área de ciencias preferiblemente Informática</t>
  </si>
  <si>
    <t xml:space="preserve"> - Más de quince (15) años de experiencia laboral.
 - Más de diez (10) años de experiencia como Jefe de Proyecto TIC (al menos de las siguientes tipologías: Ciberseguridad, Firma Digital, Arquitectura SW) incluyendo proyectos en el ámbito internacional.
 - Al menos cinco (5) años en labores de consultoría TIC, en el ámbito de la digitalización (CRM, ERP, Medios de Pago y sistemas similares), Gestión de Proyectos/PMO y Analítica de Datos (BI) 
 - Nivel de Ingles B2</t>
  </si>
  <si>
    <t>TR-ECSC-002</t>
  </si>
  <si>
    <t>Técnico/a de apoyo instrumental en controles TIC</t>
  </si>
  <si>
    <t>1. Diagnóstico, asesoramiento y evaluación de controles, seguridad y protección de los activos TIC, conforme a estándares internacionales, como, por ejemplo ISO27000, COSO, CoBIT, ITIL, entre otros.
2. Revisión, evaluación, testing e identificación de oportunidades de mejora en controles relacionados con el área TIC, principalmente en sistemas de gestión empresarial, como por ejemplo SAP, Oracle, entre otros, así como la documentación de la Matriz de Controles/Riesgos TIC.
3. Gestión de Riesgo de IT en procesos con impacto significativos en estados financieros.
4. Diseño, implementación, ejecución de pruebas, extracción y análisis de datos para la auditoría de sistemas TIC (CAAT).</t>
  </si>
  <si>
    <t>Titulación universitaria media, preferiblemente Ingeniería en Informática o Telecomunicaciones, o conocimientos equivalentes equiparados por la empresa y/o experiencia consolidada en el ejercicio de la actividad profesional en la empresa y reconocida por ésta.</t>
  </si>
  <si>
    <t xml:space="preserve"> - Mas de quince (15) años de experiencia profesional en el ámbito TIC.
 - Más de quince (15) años como técnico de apoyo en labores de análisis y evaluación de seguridad y protección de activos bajo estándares internacionales de amplio reconocimiento (tipo ISO 27000).
 - Más de quince (15) años como técnico de apoyo testing, evaluación e identificación de mejoras en controles sobre Sistemas de Gestión Empresarial (ERP, CRM, y similares).
 - Al menos quince (15) años de experiencia en planes de pruebas y extracción de datos para auditoría de datos para sistemas TIC.</t>
  </si>
  <si>
    <t>La función nº 2 puede ajustarse para que se lea correctamente. 
Se abre la celda y se genera el PDF de nuevo</t>
  </si>
  <si>
    <t>TR-ECSC-003</t>
  </si>
  <si>
    <t>IT: Arquitectura TI</t>
  </si>
  <si>
    <t>1. Apoyo en la elaboración de pliegos de prescripciones técnicas.
2. Seguimiento de la ejecución de las contrataciones necesarias para llevar a cabo los proyectos de Administración en un clic.
3. Gestión del conocimiento adquirido por los equipos, poniendo en valor las lecciones aprendidas y favoreciendo la comunicación transparente entre ellos.
4. Interlocución directa y centralizada con cliente.</t>
  </si>
  <si>
    <t>Ingeniería técnica/diplomatura o grado universitario en informática o telecomunicaciones.</t>
  </si>
  <si>
    <t xml:space="preserve"> - Al menos 10 años de experiencia en coordinación y seguimiento de proyectos TIC.
 - Al menos 1 año elaborando pliegos de prescripciones técnicas.
 - Experiencia en tecnologías J2EE (Websphere), Spring, Hibernate, LifeRay, PLSQL Oracle.
- Certificado en Scrum Professional Product Owner I o Professional Scrum Master.</t>
  </si>
  <si>
    <t>En el pdf. en el punto 1.9 "DENOMINACIÓN PUESTO TIPO" indica "Coordinador/a de Administración en un clic"</t>
  </si>
  <si>
    <t>TR-ECSC-004</t>
  </si>
  <si>
    <t>Consultor/a de procesos de Robotización RPA</t>
  </si>
  <si>
    <t>IT: Consultor/a</t>
  </si>
  <si>
    <t>1. Análisis de procesos y procedimientos de negocio para su posterior optimización y /o robotización. Diagramación de procedimientos.
2. Generación de documentación técnica y análisis y representación de datos.
3. Resolución de Incidencias y consultas funcionales.
4. Seguimiento de tareas e interlocución con el cliente.</t>
  </si>
  <si>
    <t>Titulación universitaria superior en Ingeniería de Telecomunicaciones o Informática.</t>
  </si>
  <si>
    <t xml:space="preserve"> - Al menos quince (15) años de experiencia sistemas OSS/BSS (sistemas de operación /negocio) de operadores de telecomunicaciones.
 - Al menos diez (10) años de planificación de proyectos con SAP.
 - Al menos tres (3) años de experiencia como producto owner en aplicaciones y sistemas de ciberseguridad (Conexión segura).
 - Al menos tres (3) años de experiencia con Jira y Readmine con usuario avanzado.</t>
  </si>
  <si>
    <t>TR-ECSC-005</t>
  </si>
  <si>
    <t>Analista de Arquitectura Software, especialista en Análisis y Diseños Cloud</t>
  </si>
  <si>
    <t>1. Analista-Desarrollador/a en JAVA realizando diseños funcionales y técnicos tanto web como escritorio.
2. Team leader con responsabilidad para administrar grupos de desarrollo y mantener negociación con cliente.
3. Diseños de arquitectura con orquestación de Microservicios y Cloud.
4. Administrador/a en plataformas Cloud Azure, Amazon o Google.</t>
  </si>
  <si>
    <t>Titulación de grado medio preferiblemente Ingeniería informática o conocimientos equivalentes equiparados por la empresa y/o experiencia consolidada en el ejercicio de la actividad profesional en la empresa y reconocida por ésta.</t>
  </si>
  <si>
    <t xml:space="preserve"> - Al menos 20 años de experiencia profesional en el ámbito de las TIC.
 - Al menos 5 años de experiencia como analista en entornos Java empresarial (1.8 o superior) con Spring Framework, Oracle y Angular 8.
 - Al menos 4 años de experiencia en proyectos TIC en el sector público.
 - Al menos 2 años de experiencia en desarrollos con repositorios documentales Alfreesco y DocumentumConocimeinto y experiencia en Vistuelización, Docker, Kubernate, arquitectura y orquestación de microservicios. Monitorización de microservicios.
 - Conocimiento y experiencia en administración de platadormas icloud Azure, Amazon o Google</t>
  </si>
  <si>
    <t>en el pdf. no se ven correctamente todos los requisitos.
Se cambia por PE para que se vea correctamente</t>
  </si>
  <si>
    <t>TR-ECSC-006</t>
  </si>
  <si>
    <t>Consultor/a Seguridad Perimetral de MPRMDRC</t>
  </si>
  <si>
    <t>1. Gestión de la seguridad perimetral de servicios ofrecidos a empleados (correo electrónico, acceso a recursos internos).
2. Sesiones técnicas de transferencia de conocimientos: Instalación y gestión de parches, buenas prácticas de operación.
3. Gestión de procedimientos y documentación. Prevención y recuperación ante desastres, planes de contingencia, apoyo a procesos de salvaguarda y recuperación.
4. Evaluaciones de riesgos y revisiones de “salud” de la plataforma.</t>
  </si>
  <si>
    <t xml:space="preserve">Ingeniería técnica/diplomatura o grado universitario en informática u otra carrera técnica similar (ingeniería, físicas, matemáticas o química) o conocimientos equivalentes equiparados por la empresa y/o experiencia consolidada en el ejercicio de la actividad profesional en la empresa y reconocida por ésta.		</t>
  </si>
  <si>
    <t xml:space="preserve"> - Al menos 20 años de experiencia en soporte de sistemas de comunicaciones y redes.
 - Al menos 10 años como responsable de los equipos de soporte de sistemas y redes.
 - Al menos 10 años en actividades relacionadas con los equipos e infraestructura de sistemas de comunicaciones.
 - Experiencia previa y dominio en las herramienta siguientes:
CCNA Security v3.0, F5 Administering BIG-IP v11, F5 Configuring BIG-IP LTM: Local Traffic Manager v11, Cisco Certified Design Professional CCDP ARCH3.0 (Certificated), 2015 - Advanced Security Architecture System for System Engineer (500-265 ASASE) (certificated), CCNA voice. ICOMM v8 (Certificated), Equipos DWDM ADVA. Colt, FSP Network Manager. ADVA. Colt, isco Data Center UF Support Specialist (Certificated), Cisco Unified Fabric technology support Specialist (certificated), Cisco Advanced Data Center Networking Infrastructure Support Specialist (certificated), Cisco Certified Network Professional CCNP (certificated), JUNOS for Security Platforms Juniper. Unitronics.
- Administración de Cisco Unified Contact Center Express. Unitronics
- Conocimientos de la metodologia de gestión y desarrollo de proyectos de software con Scrum</t>
  </si>
  <si>
    <t>TR-ECSI-001</t>
  </si>
  <si>
    <t>G. Servicios Transversales TI</t>
  </si>
  <si>
    <t>Técnico/a de Comunicación</t>
  </si>
  <si>
    <t>IT: Generalistas de TI, Telecomunicaciones e internet</t>
  </si>
  <si>
    <t>1. Gestión de buzones de convocatorias de ayudas del PRTR
2. Interlocución con responsables técnicos de distintas áreas y coordinación de respuestas.
3. Apoyo al Gabinete de Comunicación del MITMA para el PRTR: edición, redacción y corrección de textos, apoyo en redes sociales, notas de prensa, etc.
4. Elaboración de reportes periódicos de actividad.</t>
  </si>
  <si>
    <t>Grado en Periodismo o Titulación universitaria similar.</t>
  </si>
  <si>
    <t xml:space="preserve"> - Experiencia de más de 3 años en el sector de la comunicación, gestión de contenidos web y redes sociales.
 - Experiencia de al menos 1 año en la redacción de comunicados, notas de prensa y presentaciones.
 - Experiencias de al menos 1 año en la gestión de buzones de convocatorias públicas.
 - Experiencia de al menos 1 año en el apoyo al Gabinete de Comunicación del MITMA para el PRTR.</t>
  </si>
  <si>
    <t>TR-ECSI-002</t>
  </si>
  <si>
    <t>Analista . NET</t>
  </si>
  <si>
    <t>1. Toma de requisitos y Análisis funcional y técnico de aplicaciones de la Agencia Española de Seguridad Ferroviaria (AESF).
2. Desarrollo de aplicaciones de la AESF.
3. Diseño, ejecución y desarrollo de pruebas de usuario. Implantación de la aplicación.
4. Generación de documentación técnica.</t>
  </si>
  <si>
    <t>Preferiblemente titulación universitaria en Informática o Conocimientos equivalentes equiparados por la empresa y/o experiencia consolidada en el ejercicio de la actividad profesional en la empresa y reconocida por ésta.</t>
  </si>
  <si>
    <t xml:space="preserve"> - Experiencia de al menos 10 años realizando tareas de análisis funcional y técnico y desarrollo de aplicaciones web con .NETFramework , C#, SQL Server, HTML, JavaScript.
 - Experiencia de al menos 5 años con Microsoft Azure.
 - Experiencia de al menos 5 años en la coordinación y supervisión de equipos de desarrollo de aplicaciones.
 - Experiencia de al menos 2 años en servicios de firma electrónica y gestión de certificados digitales.
 - Experiencia de al menos 1 año en el análisis funcional y desarrollo de aplicaciones para la AESF.</t>
  </si>
  <si>
    <t>tiene una errata en la palabra experiencia "experienciia"
Se cambia por PE</t>
  </si>
  <si>
    <t>TR-ECSI-003</t>
  </si>
  <si>
    <t>1. Análisis y diseño Técnico.
2.Participar en las tareas de desarrollo evolutivo, correctivo, perfectivo y adaptativo de la aplicación de gestión de expedientes de contratación NUDO.
3. Migraciones y ejecución de pruebas.
4. Elaboración de documentación técnica.</t>
  </si>
  <si>
    <t xml:space="preserve"> - Experiencia de al menos 10 años realizando tareas de desarrollo de aplicaciones web con .NET, C#, SQL Server, HTML, JavaScript.
 - Experiencia de al menos 2 años utilizando Entity Framework.
 - Experiencia de al menos 6 meses utilizando Azure Devops.
 - Experiencia en proyectos relacionados con aplicaciones para el sector ferroviario.
 - Experiencia de al menos 6 meses en proyectos relacionados con la gestión de expedientes de contratación NUDO.</t>
  </si>
  <si>
    <t>TR-ECSP-001</t>
  </si>
  <si>
    <t>G. Smart Products</t>
  </si>
  <si>
    <t>Analista de datos y programador SQL (CNMC)</t>
  </si>
  <si>
    <t>IT: BIG DATA</t>
  </si>
  <si>
    <t>1. Tratamiento de datos, análisis y confección de los informes de cambios de comercializador, altas, puntos de suministro y verificación del consentimiento.
2. Administración, análisis y explotación de múltiples Bases de Datos.
3. Soporte y atención a consultas técnicas de las comercializadoras y distribuidoras con los procedimientos de información de sus datos y web cambio de comercializador, incluyendo el análisis de la normativa energética vigente.
4. Informes ad hoc para la Sala de Supervisión Regulatoria.</t>
  </si>
  <si>
    <t>Preferiblemente titulación media en informática o conocimientos equivalentes equiparados por la empresa y/o experiencia consolidada en el ejercicio de la actividad profesional en la empresa y reconocida por ésta.</t>
  </si>
  <si>
    <t xml:space="preserve"> - Al menos 1 año en administración, análisis y explotación de bases de datos.
 - Al menos 1 año en realización de informes periódicos y ad-hoc.
 - Al menos 3 años en diseño y creación de XSD y XML.
 - Al menos 5 años en soporte y resolución de incidencias.</t>
  </si>
  <si>
    <t>TR-ECSP-002</t>
  </si>
  <si>
    <t>Jefe/a de Proyectos de TI</t>
  </si>
  <si>
    <t>1. Responsable de la planificación y seguimiento de los hitos clave de los proyectos. Priorizar tareas, revisión con el cliente del cumplimento de los alcances, presupuestos y tiempos. Coordinación de los recursos asignados.
2. Interlocución directa con los clientes y negocio. Generación de informes de estado, reportes y documentación.
3. Coordinación de proyectos de desarrollo de software con alcance cerrado.
4. Toma de requisitos, análisis funcional y diseño de aplicaciones informáticas y sistemas de la información.</t>
  </si>
  <si>
    <t xml:space="preserve"> - Al menos 10 años de experiencia en la Gestión integral del proyectos: Definición, alcance, planificación, seguimiento, desarrollo e implantación de sistemas de información.
 - Al menos 10 años de experiencia en toma de requisitos, análisis funcional y elaboración de planes de pruebas funcionales.
 - Al menos 5 años de experiencia en coordinación de proyectos transversales.
 - Al menos 3 años de experiencia en gestión de servicios de atención al usuario.</t>
  </si>
  <si>
    <t>TR-ECSP-003</t>
  </si>
  <si>
    <t>Consultor/a en Destinos Turísticos Inteligentes</t>
  </si>
  <si>
    <t>IT: Consultoría TI</t>
  </si>
  <si>
    <t xml:space="preserve">1. Consultoría y auditoría en materia de accesibilidad turística en el marco del proyecto Destinos Turísticos Inteligentes.
2. Trabajos de apoyo en el proceso de diagnóstico y conversión en Destinos Turísticos Inteligentes tanto españoles como internacionales.
3. Trabajos de apoyo en la definición, actualización y mejora de la metodología de Destinos Turísticos Inteligentes. Participación en comisiones para revisión y publicación de normas relacionadas con el turismo accesible y los Destinos Turísticos Inteligentes.
4. Participación en la gestión del cambio y comunicación del Modelo de Destinos Turísticos inteligentes y la Accesibilidad Universal.
</t>
  </si>
  <si>
    <t>Preferiblemene Titulación Universitaria Media, en el ámbito del turismo, o conocimientos equivalentes equiparados por la empresa
y/o experiencia consolidada en el ejercicio de la actividad profesional en la empresa y reconocida por ésta.</t>
  </si>
  <si>
    <t xml:space="preserve"> - Experiencia de al menos 5 años de trabajo con la metodología de Destinos Turísticos Inteligentes.
 - Experiencia de al menos 3 años de trabajo aplicando las Normas UNE 178501 del Sistema de Gestión de un Destino Turístico Inteligente y UNE 178502 de Indicadores y herramientas del Destino Turístico Inteligente.
 - Experiencia de al menos 10 años de trabajo con la legislación aplicable en materia de accesibilidad en España.
 - Experiencia de al menos 10 años de trabajo en consultoría de proyectos de accesibilidad universal.
 - Experiencia de al menos 5 años de trabajo en el desarrollo de auditorías e informes técnicos en el ámbito de la accesibilidad.</t>
  </si>
  <si>
    <t>TR-ECSP-004</t>
  </si>
  <si>
    <t>Consultor/a BI Ministerio de Justicia</t>
  </si>
  <si>
    <t>1. Consultoría, análisis, desarrollo e implantación de cuadros de mando e informes construidos sobre la suite de Qlik Sense y NPrinting.
2. Consultoría, análisis, desarrollo e implantación de cuadros de mando e informes construidos sobre la suite de MicroStrategy.
3. Consultoría, análisis, desarrollo e implantación de ETLs, construidos sobre el producto Talend.
4. Desarrollo e implantación de conectores de analítica para Qlik Sense con Python.</t>
  </si>
  <si>
    <t xml:space="preserve"> - Al menos 5 años de experiencia en realización de cuadros de mandos con Qlik Sense.
 - Al menos 5 años de experiencia en realización de informes con Qlik NPrinting.
 - Al menos 3 años de experiencia en realización de cuadros de mandos con MicroStrategy.
 - Al menos 3 años de experiencia en realización de ETLs con Talend.
 - Al menos 1 año de experiencia en la realización de conectores de analítica para Qlik Sense con Python.
 - Al menos 2 años de experiencia en desarrollo de proyectos para la Administración de Justicia.
 - Certificaciones:
     - Certificación en Qlik Business Analyst</t>
  </si>
  <si>
    <t>TR-ECSS-001</t>
  </si>
  <si>
    <t>G. Explotación y Soporte TI</t>
  </si>
  <si>
    <t>Programador/a PHP senior en el Comunicaciones Internacionales de la SGAD</t>
  </si>
  <si>
    <t>1. Desarrollo de aplicaciones informáticas con PHP a través de phprunner.
2. Actualización de bases de datos MySQL y web de los cuadros de mando (css y php).
3. Maquetación de front de informes y tableros de cuadro de mando.
4. Realización de pruebas unitarias.</t>
  </si>
  <si>
    <t>Preferiblemente titulación universitaria media en informática o conocimientos equivalentes equiparados por la empresa y/o experiencia consolidada en el ejercicio de la actividad profesional en la empresa y reconocida por ésta.</t>
  </si>
  <si>
    <t xml:space="preserve"> - Más de 15 años de experiencia como programador PHP (más de 1 año con phprunner).
 - Más de 15 años de experiencia en bases de datos MySQL y más de 3 años en Oracle.
 - Más de 15 años de experiencia en javascript.
 - Al menos 3 años de experiencia en Cascading Style Sheets (CSS).</t>
  </si>
  <si>
    <t>TR-ECSS-002</t>
  </si>
  <si>
    <t>Técnico/a administrador/a de sistemas para demarcación de carreteras</t>
  </si>
  <si>
    <t>1. Atencion al usuario (revisión y solucion de problemas de hw). Montaje de redes y equipos.
2. Gestión de servidores Windows server y mantenimiento de bases de datos SQL server y Access.
3. Apoyo al mantenimiento de aplicaciones en .Net y .Net Core.
4. Publicacion y diseño de plantillas de front de aplicaciones. Generacion de informes con Crystal reports.</t>
  </si>
  <si>
    <t xml:space="preserve"> - Más de 20 años de experiencia en TI.
 - Más de 15 años de experiencia en administración de bases de datos en SQL Server.
 - Más de 15 años de experiencia en la instalación y gestión de servidores Windows Server.
 - Al menos 4 años de experiencia en montaje de redes y mantenimiento de sistemas microinformáticos.
 - Conocimientos de programación .Net y .Net Core..
 - Conocimientos y experiencia en elaboración de informes con Crystal reports.</t>
  </si>
  <si>
    <t>TR-ECSS-003</t>
  </si>
  <si>
    <t>Jefe/a de proyecto de
desarrollo TI en ENAIRE</t>
  </si>
  <si>
    <t>1. Gestión de proyectos de desarrollo (coordinación de tareas, seguimiento plan del proyecto,..)
2. Interlocución con el cliente (identificando necesidades y estableciendo estrategias de proyecto) y con proveedores.
3. Supervisión de las pruebas de integración y de la documentación del funcionamiento del software DocuSign eSignature,. Apoyo en despliegues e integración continua.
4. Revisión de pliegos de prescripción técnica.</t>
  </si>
  <si>
    <t xml:space="preserve"> - Experiencia de más de 2 años en gestión de proyectos TI.
 - Experiencia de más de 5 años en el análisis funcional de soluciones tecnológicas TI
 - Experiencia en proyectos de desarrollo TI en Enaire (RESISF, DAFNA, IRIS).
 - Experiencia en aplicaciones para analítica de datos como Power BI, QlikView, Qilk Sense y NPrinting.
 - Experiencia en la revisión de pliegos de prescripción técnica.
 - Experiencia contrastada con DocuSign eSignature.</t>
  </si>
  <si>
    <t>TR-ECSS-004</t>
  </si>
  <si>
    <t>Administrador/a de sistemas y soporte en Enaire</t>
  </si>
  <si>
    <t>IT: Administración de Sistemas</t>
  </si>
  <si>
    <t>1. Soporte del sistema Quintiq (ABACO).
2. Despliegues de versiones de Quintiq (ABACO).
3. Atención a los usuarios en gestión de inicidencias Quintiq (ABACO).
4. Seguimiento y escalado de incidencias.</t>
  </si>
  <si>
    <t>Ingeniería Técnica en Informática</t>
  </si>
  <si>
    <t xml:space="preserve"> - Más de 15 años en proyectos TI.
 - Al menos 5 años de experiencia en soporte de nivel 2 y 3.
 - Conocimientos avanzados en el sistema Quintiq (ABACO). 
 - Haber trabajado en clientes de la administración pública.
 - Valorable certificación CCNA de Técnico en Redes e Internet.</t>
  </si>
  <si>
    <t>TR-ECSS-005</t>
  </si>
  <si>
    <t>Desarrollador/a senior de software para
demarcación de carreteras</t>
  </si>
  <si>
    <t>1. Mantenimiento de aplicaciones cliente-servidor del Ministerio de Transportes, Movilidad y Agenda Urbana.
2. Actualización y supervisión del sistema de seguridad en servidores.
3. Actualización de las modificaciones solicitadas por el servicio de Conservación y Explotación en la herramienta SIXGA.
4. Soporte técnico a usuarios. Elaboración de informes técnicos.</t>
  </si>
  <si>
    <t xml:space="preserve"> - Más de 10 años en proyectos TI.
 - Experiencia de al menos 5 años realizando tareas de análisis y desarrollo de aplicaciones web con VB.NET.
 - Experiencia en el desarrollo y mantenimiento de aplicaciones en la Demarcación de Carreteras de Galicia para la gestión de explotación de la red de carreteras.
 - Experiencia de al menos 2 años en la ejecución de pruebas de aplicaciones.
 - Utilización de Leaflet para la creación de mapas web.</t>
  </si>
  <si>
    <t>TR-ECSS-006</t>
  </si>
  <si>
    <t>Analista de apoyo tecnológico, desarrollo y
gestión de incidencias para ADIF</t>
  </si>
  <si>
    <t>1. Toma de requerimientos tecnológicos, seguimiento y ejecución.
2. Desarrollo de evolutivos de aplicaciones en ASP y Visual Basic.
3. Gestión y resolución de incidencias.
4. Soporte técnico a usuarios y apoyo informático.</t>
  </si>
  <si>
    <t>Titulación universitaria superior en Informática.</t>
  </si>
  <si>
    <t xml:space="preserve"> - Más de 15 años de experincia en proyectos TI.
 - Más de 10 años de experincia en ASP 3.0.
 - Más de 10 años de experincia en Visual Basic 6.
 - Más de 10 años de experiencia realizando consultas a base de datos Oracle y más de 2 años en DB2.
 - Experiencia con herramientas de seguimiento y análisis (Remedy y Clarity).</t>
  </si>
  <si>
    <t>TR-EEIWI-001</t>
  </si>
  <si>
    <t>D. Ingeniería Civil</t>
  </si>
  <si>
    <t>Subd. Obras</t>
  </si>
  <si>
    <t>G. Infraestructura</t>
  </si>
  <si>
    <t>Dirección ambiental de obra</t>
  </si>
  <si>
    <t>Dirección Ambiental de Obra</t>
  </si>
  <si>
    <t>1. Dentro de la dirección facultativa, apoyo al director de obra en las responsabilidades que tiene que ver con la gestión medioambiental en obra.
2. Visitas a obra para seguimiento de las mismas en su tramitación de documentación y ejecución delas obras en los temas de medioambiente.
3. Revisión de aspectos ambientales en el desarrollo de las obras del contrato, al objeto del cumplimiento de las prescripciones de las Declaraciones de Impacto Ambiental (DIA).
4. Elaboración de informes técnicos periódicos sobre el grado de cumplimiento de la DIA y los informes mensuales emitidos a ADIF. Supervisión de informes ambientales de proyectos modificados y complementarios elaborados durante la ejecución de las obras.</t>
  </si>
  <si>
    <t>Grado en Ciencias Ambientales.</t>
  </si>
  <si>
    <t xml:space="preserve"> - Grado en Ciencias Ambientales con al menos cuatro (4) años desde titulación.
 - Máster Prevención de Riesgos Laborales con tres especialidades: Seguridad en el Trabajo, Higiene industrial y Ergonomía y psicosociología.
 - Al menos un (1) año de experiencia demostrable como director ambiental de obra para: líneas ferroviarias de alta velocidad o línea convencional y obras de carreteras.</t>
  </si>
  <si>
    <t>TR-EEIWI-002</t>
  </si>
  <si>
    <t>Delineante especializado/a</t>
  </si>
  <si>
    <t>Apoyo Técnico</t>
  </si>
  <si>
    <t>1. Redacción de informes de obra, a solicitud de la dirección de obra. 
2. Verificaciones en las obras de la nueva oficina de ADIF de la estación de Ourense y del tramo ferroviario Zamora-Ourense de ADIF.
3. Realización de una tabla Excel para el conteniendo los documentos de obra del tramo ferroviario Ourense-Santiago de ADIF.
4. Asistencia a la dirección de obra recopilando y analizando detalles fotográficamente trascendentes para el seguimiento de las obras.</t>
  </si>
  <si>
    <t>Experiencia demostrable en las "funciones específicas" definidas de más de tres (3) años en puesto de apoyo técnico y administrativo para ADIF relacionado con las línea ferroviarias Zamora-Orense y Orense-Santiago.</t>
  </si>
  <si>
    <t>TR-EEIWI-003</t>
  </si>
  <si>
    <t>Dirección de obra</t>
  </si>
  <si>
    <t>Dirección de Obra</t>
  </si>
  <si>
    <t>1. Inicio de obra: análisis del proyecto, comprobación de replanteo; aprobación de los métodos y procesos constructivos; verificación de viabilidad de préstamos, canteras y verdederos definidos en proyecto; gestión de licencias y permisos necesarios; gestión con los titulares de los bienes y derechos afectados por las obras; análisis, junto con la propiedad, de los distintos condicionantes técnicos y afecciones a la infraestructura ferroviaria.
2. Ejecución de la obra (1/2): Solicitud y aprobación del programa de trabajos, del plan de aseguramiento de la calidad; dirigir la ejecución de las obras conforme a proyecto; resolución de contingencias durante la obra, a consignar en el libro de órdenes; velar por el cumplimiento de las normas de seguridad y salud y las relacionadas con medioambiente; seguimiento de la subcontratación.
3. Ejecución de las obras (2/2): puesta en conocimiento a la propiedad de manera inmediata de modificaciones o alteraciones de la obra, su paralización o incumplimientos de la contrata; mensualmente expedir la correspondiente relación valorada y certificación de la obra ejecutada; elaboración de modificados de proyecto a solicitud de la propiedad.
4. Finalización de obra: Recepción de la obra. Elaborar y suscribir el Acta de Recepción de la obra; Medición general; Valoración general y certificación final y liquidación del contrato.</t>
  </si>
  <si>
    <t>Ingeniería de Caminos, Canales y Puertos</t>
  </si>
  <si>
    <t xml:space="preserve"> - Ingeniero de Caminos, Caneles y Puertos con al menos veintidós (22) años desde titulación. 
- Máster técnico superior en prevención de riesgos laborales. 
 - Al menos cinco (5) años de experiencia como dirección de obra ferroviaria de alta velocidad.
 - Al menos cuatro (4) años de experiencia como jefe de obra para obras ferroviarias o de carreteras.
 - Experiencia en obras de superestructura ferroviaria.</t>
  </si>
  <si>
    <t>TR-EEIWI-004</t>
  </si>
  <si>
    <t>Apoyo a la Coordinación General de la Variante Pajares</t>
  </si>
  <si>
    <t>1. Coordinación con todos los contratos del tramo ferroviario de La Variante Pajares, identificando carencias en los proyectos, solapes entre actuaciones, posibles problemas a futuro y proponiendo alternativas.
2. Organización, colaboración y apoyo en todas las pruebas ferroviarias que se realizan en el tramo ferroviario de La Variante de Pajares.
3. Colaboración , asesoramiento y apoyo a la Dirección Ambiental de Obra, Coordinadores de Seguridad y Salud, Circulación, Dirección de Seguridad y Autoprotección (siendo nombrado por ésta, Coordinador de Trabajos en casos de accidentes / incidentes).
4. Responsable de reclamaciones institucionales, aportando soluciones y coordinando a las partes implicadas hasta lograr eliminar el problema con relación al tramo Variante de Pajares, así como la organización de visitas, guiado y acompañamiento en el mismo ámbito del La Variante de Pajares.</t>
  </si>
  <si>
    <t xml:space="preserve"> - Al menos cuatro (4) años como coordinador general de las obras relativas al tramo ferroviario Variante de Pajares, ADIF. 
 - Habilitación de ADIF para ejercer como Encargado de Trabajos en Explotación en líneas de la REFIG. Reglamento de Circulación Ferroviaria. RCF-17 (pendiente de renovación).
 - Habilitación de ADIF para ejercer como Encargado de Trabajos en líneas de alta velocidad en construcción: NSCC (provisional) NORMATIVA DE SEGURIDAD DE CIRCULACIÓN EN CONSTRUCCIÓN”.
 - Habilitación de ADIF para ejercer como Encargado de trabajos en líneas de nueva construcción ajenas a la REFIG: NAV – 5.2.0-1 “NORMATIVA DE OPERACIÓN DE TRENES Y TRABAJOS EN FASE DE CONSTRUCCIÓN".
 - Habilitación de ADIF para ejercer como Operador de Maquinaria en líneas de nueva construcción ajenas a la REFIG: NAV – 5.2.0-1 “NORMATIVA DE OPERACIÓN DE TRENES Y TRABAJOS EN FASE DE CONSTRUCCIÓN".</t>
  </si>
  <si>
    <t>TR-EEIWI-005</t>
  </si>
  <si>
    <t>Adjunto/a a dirección de obras de carreteras</t>
  </si>
  <si>
    <t>1. Apoyo técnico al Director de la Obra.
2. Supervisión y seguimiento técnico y del control de calidad de las obras.
3. Supervisión documental de la obra.
4. Control cuantitativo de la obra ejecutada.</t>
  </si>
  <si>
    <t>Ingeniería Técnica Superior Agronomía.</t>
  </si>
  <si>
    <t xml:space="preserve"> - Ingeniero Agrónomo (titulación superior) con al menos veinte (20) años desde titulación. 
 - Al menos tres (3) años de experiencia como adjunto a dirección de obra en obras del MITMA en la Demarcación de Carreteras del Estado, en Aragón.es. 
- Experiencia de al menos diez (10) años en puestos de adjunto a jefe de unidad, jefe de calidad y medioambiente o dirección ambiental de obra.</t>
  </si>
  <si>
    <t>TR-EEIWI-006</t>
  </si>
  <si>
    <t>Director/a de Obra Ferroviaria</t>
  </si>
  <si>
    <t>Ingeniería de Caminos, Canales y Puertos.</t>
  </si>
  <si>
    <t xml:space="preserve"> - Ingeniero de Caminos, Canales y Puertos con más de treinta (30) años de experiencia.
 - Al menos dos (2) años de experiencia como dirección de obra ferroviaria para ADIF o ADIF A.V.
 - Formación como Jefe COEX. 
 - Experiencia como responsable de contratos de ADIF.</t>
  </si>
  <si>
    <t>TR-EEIWI-007</t>
  </si>
  <si>
    <t>Adjunto/a a dirección de obra ferroviaria</t>
  </si>
  <si>
    <t>1. Seguimiento presupuestario y de ejecución de las obras. Seguimiento y análisis de indefiniciones del proyecto.
2. Seguimiento de la documentación administrativa relativa a incidencias (modificados, abonos por acopios de materiales,..). Elaboración de borradores de los documentos pertinentes.
3. Seguimiento y participación en los expedientes derivados del reglamento de ejecución nº 402/2013 relativo a la adopción de un método común de seguridad para la evaluación y valoración del riesgo. Elaboración de borradores y/o revisión de las sucesivas actualizaciones de los formatos que componen el expediente.
4. Gestión de las peticiones para la Planificación y programación de trabajos en líneas de la RFIG de Red Convencional según el procedimiento ADIF-IT-301-001-018-SC-524.</t>
  </si>
  <si>
    <t>Ingeniería Técnico de Obras Públicas. Especialidad en Construcciones Civiles. (Titulación media)</t>
  </si>
  <si>
    <t xml:space="preserve"> - Ingeniero/a Técnico/a de Obras Públicas con al menos veinte (20) años desde titulación. 
 - Capacitación como Encargado de Trabajos según NAV 5-2-0.1 NORMA PARA LA OPERACIÓN DE TRENES Y TRABAJOS EN FASE DE CONSTRUCCIÓN. 
 - Al menos cinco (5) años de experiencia como apoyo técnico a las direcciones de obra, adjunto a dirección de obra para obras ferroviarias de ADIF o ADIF A.V.</t>
  </si>
  <si>
    <t>TR-EEML-001</t>
  </si>
  <si>
    <t>Subd. Mantenimiento y Operación</t>
  </si>
  <si>
    <t>G. Obras en Líneas en Explotación</t>
  </si>
  <si>
    <t>Vigilante Especializado</t>
  </si>
  <si>
    <t xml:space="preserve"> - Al menos 7 años de experiencia en obras ferroviarias de línea convencional o alta velocidad.
 - Valorable habilitaciones en seguridad en la circulación (Piloto de seguridad habilitado y / o Encargado de Trabajos).
- Valorable habilitación en inspección de soldaduras.</t>
  </si>
  <si>
    <t>TR-EEML-002</t>
  </si>
  <si>
    <t xml:space="preserve"> - Al menos 2 años de experiencia en obras ferroviarias de línea convencional o alta velocidad.
 - Valorable habilitaciones en seguridad en la circulación (Piloto de seguridad habilitado y / o Encargado de Trabajos)
 - Valorable conocimientos de topografía.</t>
  </si>
  <si>
    <t>TR-EEML-003</t>
  </si>
  <si>
    <t>Técnico/a de vía en Obras Ferroviarias de línea convencional.</t>
  </si>
  <si>
    <t>Asistencia técnica obras</t>
  </si>
  <si>
    <t>1. Supervisión y seguimiento de las actividades constructivas de vía.
2. Asistir a reuniones de coordinación con el contratista.
3. Análisis de soluciones técnicas aportadas con el contratista.
4. Visitas a obra y recepción de materiales.</t>
  </si>
  <si>
    <t>Titulación Universitaria Media o Superior.
Ingeniería de Caminos Canales y Puertos
Ingeniería Técnica de Obras Públicas
Grado en Ingeniería Civil
Ingeniería Técnica Agrícola</t>
  </si>
  <si>
    <t xml:space="preserve"> - Al menos 5 años de experiencia en proyectos y/u obras ferroviarias de infraestructura y vía.
 - Valorable conocimiento de los procedimientos del ADIF.
 - Valorable conocimientos de software de diseño.</t>
  </si>
  <si>
    <t>TR-EEML-004</t>
  </si>
  <si>
    <t xml:space="preserve"> - Al menos 4 años de experiencia en proyectos y/u obras ferroviarias de infraestructura y vía.
 - Valorable conocimiento de los procedimientos del ADIF.
 - Valorable conocimientos de software de diseño.</t>
  </si>
  <si>
    <t>TR-EEML-005</t>
  </si>
  <si>
    <t>Director/a de Obra en Obras Ferroviarias de infraestructura y vía.</t>
  </si>
  <si>
    <t>Dirección de Obras</t>
  </si>
  <si>
    <t>1. Comprobación y vigilancia de la correcta ejecución de la obra y su adecuación a los términos contractualmente previstos.
2. Control y seguimiento del contrato.
3. Representar al cliente durante la ejecución de la obra.
4. Participar en la aplicación del procedimiento general de gestión de riesgos.</t>
  </si>
  <si>
    <t>Titulación Universitaria Media o Superior.
Ingeniería de Caminos Canales y Puertos
Ingeniería Técnica de Obras Públicas
Grado en Ingeniería Civil
Ingeniería Técnica Industrial</t>
  </si>
  <si>
    <t xml:space="preserve"> - Experiencia global en obra de al menos 15 años.
 - Al menos 7 años de experiencia en obras ferroviarias de infraestructura y vía.
 - Valorable conocimiento de los procedimientos del ADIF.
 - Valorabale conocimientos de software de cálculo de estructuras.</t>
  </si>
  <si>
    <t>TR-EEML-006</t>
  </si>
  <si>
    <t xml:space="preserve"> - Experiencia global en obra de al menos 15 años.
 - Al menos 5 años de experiencia en obras ferroviarias de infraestructura y vía.
 - Valorable conocimiento de los procedimientos del ADIF.
 - Valorabale formación es Prevención de Riesgos Laborales.</t>
  </si>
  <si>
    <t>TR-EEML-007</t>
  </si>
  <si>
    <t xml:space="preserve"> - Experiencia global en obra de al menos 20 años.
 - Al menos 10 años de experiencia en obras ferroviarias de infraestructura y vía.
 - Valorable conocimiento de los procedimientos del ADIF.
 - Valorabale conocimientos de software de cálculo de estructuras.</t>
  </si>
  <si>
    <t>TR-EEML-008</t>
  </si>
  <si>
    <t xml:space="preserve"> - Experiencia global en obra de al menos 20 años.
 - Al menos 5 años de experiencia en obras ferroviarias de infraestructura y vía.
 - Valorable conocimiento de los procedimientos del ADIF.
 - Valorabale conocimientos de software de cálculo de estructuras.</t>
  </si>
  <si>
    <t>TR-EEML-009</t>
  </si>
  <si>
    <t xml:space="preserve"> - Experiencia global en obra de al menos 20 años.
 - Al menos 2 años de experiencia en obras ferroviarias de infraestructura y vía.
 - Valorable conocimiento de los procedimientos del ADIF.
 - Valorabale conocimientos de software de diseño.</t>
  </si>
  <si>
    <t>TR-EEMM-001</t>
  </si>
  <si>
    <t>G. Mantenimiento de Red Convencional</t>
  </si>
  <si>
    <t>Especialista en gestión de documentación</t>
  </si>
  <si>
    <t>Gestión técnica y administrativa</t>
  </si>
  <si>
    <t>1. Mantener y alimentar un sistema de control y archivo en la nube de toda a información recibida.
2. Tramitación de documentación oficial.
3. Elaboración de bases de datos.
4. Optimización de procedimientos operativos.</t>
  </si>
  <si>
    <t>Grado en Información y Documentación o similar</t>
  </si>
  <si>
    <t xml:space="preserve"> - Al menos 5 años de experiencia en gestión documental.
 - Valorable conocimientos de procedimientos del ADIF.
 - Valorable experiencia en optimización de procedimientos documentales.</t>
  </si>
  <si>
    <t>TR-EEMM-002</t>
  </si>
  <si>
    <t>Mantenimiento de Infraestructuras Ferroviarias</t>
  </si>
  <si>
    <t>1. Inspecciones de vía para determinar el estado de los materiales (balasto, carril, sujeción, traviesas, aparatos de vía, canaleta de comunicaciones, otras instalaciones).
2. Inspecciones de infraestructura para determinar el estado de los activos (Terraplenes, desmontes, estructuras, túneles, caminos de servicio, cerramiento, zonas de dominio público).
3. Vigilancia y seguimento de las obras de inversión y de obras a terceros.
4. Control del mantenimiento correctivo del adjudicatario del mantenimiento (Bateos, sustitución de carril, soldaduras, recargues, limpieza de cunetas, saneo de cárcavas, desbroce, descaste de conejos).</t>
  </si>
  <si>
    <t xml:space="preserve"> - Al menos 1 año de experiencia en obras de mantenimiento ferroviarias.
 - Valorable habilitaciones en seguridad en la circulación (Piloto de seguridad habilitado y / o Encargado de Trabajos).
 - Valorable habilitación en inspección de soldaduras.
 - Valorable conocimientos de las aplicaciones PIDAME y SIOS.</t>
  </si>
  <si>
    <t>TR-EEMM-003</t>
  </si>
  <si>
    <t>Ingeniero/a de supervisión de proyectos</t>
  </si>
  <si>
    <t>1. Elaboración de informes de supervisión.
2. Análisis y elaboración de informes técnicos.
3. Verificación de la documentación de los proyectos.
4. Preparación de informes puntuales solicitados por el cliente.</t>
  </si>
  <si>
    <t>Ingeniería de Caminos, Canales y Puertos
Ingeniería técnica de Obras Públicas
Grado en Ingeniería Civil</t>
  </si>
  <si>
    <t xml:space="preserve"> - Al menos 10 años de experiencia en obras o proyectos de infraestructura.
 - Valorable experiencia en proyectos ferroviarios.
 - Valorable experiencia en procedimientos de Adif.</t>
  </si>
  <si>
    <t>TR-EEMM-004</t>
  </si>
  <si>
    <t>Técnico/a de apoyo en Obras Ferroviarias de línea convencional.</t>
  </si>
  <si>
    <t>1. Elaboración de informes de seguimiento de actuaciones.
2. Coordinación transversal de departamentos.
3. Tramitación de documentación técnica y administrativa.
4. Preparación de informes puntuales solicitados por el cliente.</t>
  </si>
  <si>
    <t>Ingeniería de Caminos, Canales y Puertos
Ingeniería Técnica de Telecomunicaciones
Ingeniería técnica de Obras Públicas / Grado en Ingeniería Civil
Licenciatura en Ciencias Geológicas
Ingeniería Agrícola / Licenciatura en Economía
Grado en Ingeniería Electrónica Industrial y Automática
Arquitectura Técnica/ Arquitectura</t>
  </si>
  <si>
    <t xml:space="preserve"> - Al menos 5 años de experiencia en obras o proyectos de infraestructura y vía.
 - Valorable conocimientos de procedimientos del ADIF.
 - Valorable experiencia en optimización de procedimientos documentales.</t>
  </si>
  <si>
    <t>en el pdf. no se ve la primer linea de titulación
Se cambia por PE</t>
  </si>
  <si>
    <t>TR-EEMM-005</t>
  </si>
  <si>
    <t>TR-EEMM-006</t>
  </si>
  <si>
    <t>TR-EEMM-007</t>
  </si>
  <si>
    <t>Grado Administración y Dirección de Empresas</t>
  </si>
  <si>
    <t xml:space="preserve"> - Al menos 5 años de experiencia en gestión económica de expedientes.
 - Valorable conocimientos de procedimientos del ADIF.
 - Valorable experiencia en optimización de procedimientos documentales.</t>
  </si>
  <si>
    <t>TR-EEMM-008</t>
  </si>
  <si>
    <t>1. Preparación y asistencia a auditorías.
2. Revisión, análisis y seguimiento de ficha de incidencias.
3. Tramitación de documentación técnica y administrativa.
4. Preparación de informes puntuales solicitados por el cliente.</t>
  </si>
  <si>
    <t>Ingeniería de Caminos, Canales y Puertos
Ingeniería Técnica de Telecomunicaciones
Ingeniería técnica de Obras Públicas / Grado en Ingeniería Civil
Licenciatura en Ciencias Geológicas
Ingeniería Agrícola / Licenciatura en Economía
Grado en Ingeniería Mecánica
Arquitectura Técnica/ Arquitectura</t>
  </si>
  <si>
    <t xml:space="preserve"> - Experiencia en auditorías de más de 2 años.
 - Valorable conocimientos de procedimientos del ADIF.
 - Valorable conocimientos de requisitos de seguridad.
 - Valorable concimientos RAMS o del Reglameto 402.</t>
  </si>
  <si>
    <t>TR-EEMO-001</t>
  </si>
  <si>
    <t>G. Operación e Inspección</t>
  </si>
  <si>
    <t>Tecnico/a Inspeccion de Infraestructura</t>
  </si>
  <si>
    <t>1. Responsable de inspeccion de Infraestructuras de las Línea de Alta Velocidad en servicio.
2. Inspección de túneles, estructuras y explanaciones.
3. Auscultación y control periódico de patologías. Redacción de informes de estado y de proyectos de reparación.
4. Asistencia técnica a la Dirección de Obra. Certificaciones.</t>
  </si>
  <si>
    <t>Titulación Universitaria Media en Ingeniería Técnica de Obras Publicas o Grado Ingeniería Civil</t>
  </si>
  <si>
    <t xml:space="preserve"> - Mínimo 18 meses de experiencia en realización de inspecciones de infraestructuras de AV.
 - Valorable curso RESPONSABLE TÉCNICO (acorde a la Instrucción Técnica ADIF-IT-301-001-007-SC-524).
 - Valorable Curso Habilitante Inspección Infraestructuras Ferroviarias Según NAP en vigor.</t>
  </si>
  <si>
    <t>TR-EEMO-002</t>
  </si>
  <si>
    <t>Técnico/a configuracion y ensayos de equipos</t>
  </si>
  <si>
    <t>1. Realizacion de procedimientos para calibracion fde equipos en metcal.
2. Diseño de informes en crystalreports.
3. Programacion en crystalreports.
4. Asistencia tecnica a los equipos de radioscopia desplazados.</t>
  </si>
  <si>
    <t>Titulación Universitaria Superior en Ingeniería superior industrial</t>
  </si>
  <si>
    <t xml:space="preserve"> - Mínimo 20 años de experiencia como Titulado Superior.
 - Experiencia de 8 años en crystalreports.
 - Experiencia en programación de procedimientos de equipos en metcal.
 - Experiencia en realización de ensayos de materiales en cámara climática y salina.</t>
  </si>
  <si>
    <t>TR-EEMO-003</t>
  </si>
  <si>
    <t>Tecnico/a Patologia Edificacion</t>
  </si>
  <si>
    <t>Estructuras</t>
  </si>
  <si>
    <t>1. Realización de inspección de edificación para estudio de patologías y valoración de estado estructural.
2. Redacción de proyectos de reparación, refuerzo y rehabilitación de estructuras de edificación.
3. Mediciones, presupuesto y pliego de prescripciones técnicas.</t>
  </si>
  <si>
    <t>Titulación Universitaria Media en Ingeniería Técnica de Obras Públicas o Grado Ingeniería Civil</t>
  </si>
  <si>
    <t xml:space="preserve"> - Mínimo 8 años de experincia como Titulado Medio/Grado/ITOP.
 - Mínimo 5 años de experiencia en Trabajos de diseño, comprobación y cálculo de estructuras de hormigón, metálicas y mixtas.
 - Mínimo 5 años de experiencia en Inspección viual de edificios y mediante catas para evaluar el estado estructural de los mismos. Redacción de informes de estado estructural de edificios.
 - Nivel experto en cálculo de estructuras con CYPE.</t>
  </si>
  <si>
    <t>TR-EEMP-001</t>
  </si>
  <si>
    <t>G. Conservación de Carreteras y Tecnología de la Vía</t>
  </si>
  <si>
    <t>Conservación de carreteras</t>
  </si>
  <si>
    <t>1. Estudio y elaboración de propuestas de liquidación en contratos de obras.
2. Elaboración de estudios de delimitación de tramo urbano.
3. Redacción y gestión de propuestas de expedientes sancionadores.
4. Estudio de figuras urbanísticas de cualquier nivel que afecten a la Red de Carreteras del Estado.</t>
  </si>
  <si>
    <t>Arquitectura Superior</t>
  </si>
  <si>
    <t>Al menos 4 años de experiencia en proyectos y/o obras relacionadas con la conservación y explotación de carretera.</t>
  </si>
  <si>
    <t>TR-EEMP-002</t>
  </si>
  <si>
    <t>1. Redacción y seguimiento de expedientes de explotación de carreteras.
2. Elaboración de estudios de delimitación de tramo urbano.
3. Valoración de inmuebles y elaboración de peritajes en afecciones a inmuebles por expropiaciones.
4. Gestión del canon por uso del DP de las autopistas.</t>
  </si>
  <si>
    <t>Arquitectura Técnica o Arquitectura Superior</t>
  </si>
  <si>
    <t>Al menos 4 años de experiencia en proyectos y/o obras de conservación y explotación de carreteras.</t>
  </si>
  <si>
    <t>TR-EEMP-003</t>
  </si>
  <si>
    <t>1. Gestión de la tramitación, desde origen y hasta aprobación, de proyectos de conservación: POEs, MOEs, redacción de cambios motivados por informes de supervisión.
2. Elaboración de presupuestos de los proyectos de conservación.
3. Redacción de memoria y anejos de proyecto de conservación.
4. Elaboración de planos y redacción de pliegos de proyectos de conservación.</t>
  </si>
  <si>
    <t>Ingeniería Superior de Caminos, Canales y Puertos</t>
  </si>
  <si>
    <t>Al menos 3 años de experiencia en proyectos y/o obras de conservación y explotación de carreteras.</t>
  </si>
  <si>
    <t>TR-EEMP-004</t>
  </si>
  <si>
    <t>1. Elaboración y seguimiento de expedientes de explotación de carreteras.
2. Redacción y supervisión de proyectos de trazado y construcción de carreteras y propuestas de orden de estudio.
3. Elaboración de estudios de seguridad viaria, caracterización de carreteras y delimitación de tramos urbanos.
4. Asistencia técnica para la elaboración, seguimiento y resolución de procedimientos expropiatorios.</t>
  </si>
  <si>
    <t>Ingeniería Técnica de Obras Públicas</t>
  </si>
  <si>
    <t>Al menos 1 año de experiencia en proyectos y/o obras de conservación y explotación de carreteras.</t>
  </si>
  <si>
    <t>TR-EEMP-005</t>
  </si>
  <si>
    <t>TR-EEMP-006</t>
  </si>
  <si>
    <t>1. Elaboración de informes bimestrales de conservación y explotación de autopistas de peaje
2. Elaboración de expedientes de explotación
3. Redacción de informes técnicos (supervisión de proyectos de carreteras, supervisión cruzamientos bajo carreteras, etc.).
4. Apoyo en la redacción de proyectos de conservación.</t>
  </si>
  <si>
    <t>Titulación Superior: Licenciatura en Ciencias Geológicas</t>
  </si>
  <si>
    <t>TR-EEMP-007</t>
  </si>
  <si>
    <t>1. Análisis y redacción de informes jurídicos sobre instrumentos de planeamiento urbanístico y de ordenación del territorio y sobre resoluciones de expedientes de explotación de carreteras que afecten a la Red de Carreteras del Estado.
2. Apoyo jurídico en la tramitación para su aprobación y ejecución de proyectos de carreteras y su coordinación con otras administraciones: informaciones públicas.
3. Apoyo jurídico en las tramitaciones administrativas de los expedientes de expropiación por el procedimiento ordinario y procedimiento extraordinario.
4. Apoyo jurídico para la actualización, revisión y depuración jurídica de los bienes inmuebles afectos a la Administración.</t>
  </si>
  <si>
    <t>Titulación Superior: Licenciatura en Derecho</t>
  </si>
  <si>
    <t>TR-EEMP-008</t>
  </si>
  <si>
    <t>1. Inscripción de expropiaciones en el Registro de la Propiedad.
2. Redacción y seguimiento de expedientes de regularización catastral de bienes inmuebles.
3. Redacción y seguimiento de expedientes de desafectación y reversión de sobrantes de expropiación.
4. Redacción y seguimiento de expedientes de recuperación posesoría de bienes de dominio público.</t>
  </si>
  <si>
    <t>TR-EEMP-009</t>
  </si>
  <si>
    <t>1. Identificación y seguimiento de incidencias y obras en autopistas.
2. Estudio y cálculo de indicadores de los contratos de conservación.
3. Elaboración de informes técnicos, proyectos de conservación.
4. Seguimiento y valoración del cumplimiento de los pliegos de contratos de conservación. Elaboración de certificaciones mensuales.</t>
  </si>
  <si>
    <t>Al menos 6 meses de experiencia en proyectos y/o obras de conservación y explotación de carreteras.</t>
  </si>
  <si>
    <t>TR-EEMP-010</t>
  </si>
  <si>
    <t>Técnico/a en análisis de propuestas de tramitación de expedientes de obra</t>
  </si>
  <si>
    <t>1. Revisión y análisis de la documentación aportada por los responsables para la redacción de Informe de análisis de las propuestas de incidencia contractual en el ámbito de las obras ferroviarias.
2. Coordinación contratos de servicios de auditoría para la revisión y verificación de certificaciones de obras ferroviarias.
3. Verificación de la documentación justificativa de las mediciones propuestas por las Direcciones de Obra.
4. Validación de Informes de auditoría.</t>
  </si>
  <si>
    <t xml:space="preserve"> - Al menos 6 meses de experiencia en proyectos y obras relacionados con el sector ferroviario.
 - Al menos 6 meses de experiencia en revisión y análisis de certifiaciones y documentación de obras en líneas ferroviarias.</t>
  </si>
  <si>
    <t>TR-EEMW-001</t>
  </si>
  <si>
    <t>G. Mantenimiento de Alta Velocidad</t>
  </si>
  <si>
    <t>Técnico/a en Soporte Informático</t>
  </si>
  <si>
    <t>1. Gestión de peticiones de BMC remedy. Peticiones estándar y solicitudes de servicio SITC
2. Resolución de incidencias relativas a software de Adif
3. Relación de procesos de actuación / altas para usuarios de Adif internos y externos y el soporte nivel 2 de usuarios dentro de la red.
4. Apoyo a extracción de datos desde las herramientas PIDAME y SIOS para realización de informes.</t>
  </si>
  <si>
    <t>Titulación Universitaria Media en Ingeniería Técnica en Informática o Grado en Informática</t>
  </si>
  <si>
    <t xml:space="preserve"> - Experiencia de al menos 5 años como técnico soporte al usuario en aplicaciones de Adif.
 - Experiencia de al menos 5 años en la herramienta remery.
 - Valorable conocimientos en aplicaciones PIDAME, ACER, SIOS, CISCO AnyConnect.</t>
  </si>
  <si>
    <t>TR-EEMW-002</t>
  </si>
  <si>
    <t xml:space="preserve"> - Al menos 1 año de experiencia en obras de mantenimiento ferroviarias de AV.
 - Valorable habilitaciones en seguridad en la circulación (Piloto de seguridad habilitado y / o Encargado de Trabajos).
 - Valorable habilitación en inspección de soldaduras.
 - Valorable conocimientos de las aplicaciones PIDAME y SIOS.</t>
  </si>
  <si>
    <t>TR-EEMW-003</t>
  </si>
  <si>
    <t>Técnico/a en Obras de Inversión</t>
  </si>
  <si>
    <t>1. Seguimiento técnico de las obras de inversión de las LAV
2. Seguimiento administrativo de la obra: Inicio de expediente, aprobar plan de SyS, plan de calidad, plan de seguimiento de análisis de riesgos, acta de replanteo, liquidación, devolución de avales.
3. Valoración de ofertas.
4. Redacción de proyectos constructivos y construidos.</t>
  </si>
  <si>
    <t>Titulación Media Universitaria en Ingeniería Técnica en Obras Públicas o Grado en Ingeniería Civil</t>
  </si>
  <si>
    <t xml:space="preserve"> - Al menos 2 años de experiencia en seguimiento y supervisión de obras.
 - Al menos 6 meses de experiencia en obras de mantenimiento de una LAV.
 - Valorable conocimiento en las aplicaciones AUTOCAD y Menfis.
 - Valorable conocimiento en las aplicaciones PIDAME y SIOS.
 - Valorable conocimientos de normativa de seguridad en la circulación ferroviaria.</t>
  </si>
  <si>
    <t>TR-EEMW-004</t>
  </si>
  <si>
    <t>TR-EEMW-005</t>
  </si>
  <si>
    <t>1. Seguimiento técnico de las obras de inversión de las LAV.
2. Seguimiento administrativo de la obra: Inicio de expediente, aprobar plan de SyS, plan de calidad, plan de seguimiento de análisis de riesgos, acta de replanteo, liquidación, devolución de avales.
3. Valoración de ofertas.
4. Redacción de proyectos constructivos y construidos.</t>
  </si>
  <si>
    <t>TR-EEPB-001</t>
  </si>
  <si>
    <t>Subd. Proyectos</t>
  </si>
  <si>
    <t>G. Proyectos de Edificación</t>
  </si>
  <si>
    <t>Técnico/a en redacción de proyectos de arquitectura y edificación</t>
  </si>
  <si>
    <t>Arquitectura, edificación</t>
  </si>
  <si>
    <t>1. Diseño y redacción de proyectos de diversa índole (ferroviarios y culturales/corporativos) desde el desarrollo de alternativas hasta documentación técnica de Proyecto Constructivo. Elaboración de planos, detalles constructivos, redacción de documentos y anejos así
como de pliegos y documentación específica requerida por ADIF, Renfe u otros (Ferias Internacionales).
2. Coordinación interna de las distintas disciplinas implicadas en el proyecto, comunicación con subcontratas, reuniones y presentaciones para clientes.
3. Planificación del desarrollo del proyecto y compromiso con los distintos hitos y entregas. Colaboración en el desarrollo de cronograma y plan de obra de proyectos.
4. Seguimiento del proyecto y de las necesidades que van surgiendo a lo largo de su desarrollo. Control de calidad según los estándares marcados por el cliente.</t>
  </si>
  <si>
    <t>Grado en Diseño</t>
  </si>
  <si>
    <t>Conocimientos en metodologia BIM</t>
  </si>
  <si>
    <t>TR-EEPC-001</t>
  </si>
  <si>
    <t>G. Coordinación Personal Apoyo AGE</t>
  </si>
  <si>
    <t>Director/a de Proyectos de Edificación</t>
  </si>
  <si>
    <t>Direcciones de Proyecto y otros apoyos similares en cliente</t>
  </si>
  <si>
    <t>1. Dirección de contratos de servicios de diseño de arquitectura de grandes estaciones para la administración pública.
2. Realización y gestión de trámites administrativos (aprobación, información pública).Programación, seguimiento y coordinación de distintos proyectos.
3. Supervisión técnica del consultor .Coordinación (reuniones, documentación, presentaciones, etc…):Externa: con instituciones y otras entidades involucradas, e interna: con las distintas áreas de la Administración.
4. Preparación de licitaciones y concursos internacionales con jurado. Redacción de pliegos.Valoración de propuestas de arquitectura y ofertas.</t>
  </si>
  <si>
    <t>Arquitectura Superior.</t>
  </si>
  <si>
    <t>Dentro de la experiencia mínima solicitada, debe acreditarse al menos cuatro años de experiencia en la dirección de contratos de Proyectos de Edificación en Líneas de Alta Velocidad en la Administración. Además, se tendrán en cuenta la formación adicional como: Cursos de Especialización en Gestión Facility Management, Revit Arquitectura… También se valorarán idiomas Inglés y Francés con titulación oficial.</t>
  </si>
  <si>
    <t>TR-EEPC-002</t>
  </si>
  <si>
    <t>Trazadista</t>
  </si>
  <si>
    <t xml:space="preserve">1. Coordinación y ejecución de diseños de trazado ferroviario tanto en fase de estudio funcional, como de proyectos básicos y constructivos.
2. Coordinación y ejecución de mediciones y valoraciones de estudios funcionales y proyectos ferroviarios.
3. Gestión, producción y coordinación de planos de proyectos constructivos y estudios funcionales.
4. Gestión directa con la administración en recursos de apoyo técnico a estudios y proyectos. </t>
  </si>
  <si>
    <t>Preferiblemente titulación universitaria media en ingeniería o conocimientos equivalentes equiparados por la empresa y/o experiencia consolidada en el ejercicio de la actividad profesional en la empresa y reconocida por ésta.</t>
  </si>
  <si>
    <t>Se requiere especialmente expoeriencia demostrada de al menos20 años la participación directa en equipos redactores, y directores de proyectos constructivos y estudios funcionales de líneas ferroviarias como especialista en trazado, y al menos cuatro años de experiencia en coordinación y apoyo técnico a la administración en estudios funcionales de líneas de ferrocarril de alta velocidad. Se requiere también, especialización en el manejo de los programas informáticos siguientes:: Ispol Diseño de Obra Lineal, AutoCad, Civil3D, InfraWorks, AECOsim Building Designer, y OpenRoads.</t>
  </si>
  <si>
    <t>TR-EEPC-003</t>
  </si>
  <si>
    <t>Ingeniero/a Gabinete Dirección General del ADIF</t>
  </si>
  <si>
    <t>1. Gestión, organización y control de equipos de gabinete.
2. Dinamización de asuntos y soporte directo a la Dirección General de Planificación, Estrategia y Proyectos.
3. Coordinación, seguimiento y elaboración de documentos asociados a reuniones así como recopilación y elaboración de informes o respuestas a las solicitudes de otras administraciones y organismos para su coordinación con sus actuaciones dentro del Gabinete.
4. Seguimiento y análisis técnico de documentos referentes a actuaciones de las áreas de proyectos, así como de los compromisos adquiridos por las mismas con otros organismos.</t>
  </si>
  <si>
    <t>Ingeniería Técnica de Obras Públicas, o Graduado en Ingeniería Civil con Máster Universitario habilitante en ambos casos.</t>
  </si>
  <si>
    <t>Se requiere más de un año de experiencia en el mismo puesto o similar al solicitado.También se requieren más de 8 años de experiencia en redacción/ejecución de todo tipo de proyectos, y más de cinco en el sector ferroviario. Manejo a nivel experto de paquete Office, y Autocad y MicroStation.</t>
  </si>
  <si>
    <t>TR-EEPC-004</t>
  </si>
  <si>
    <t>Director/a de Estudios Ambientales de Infraestructuras Ferroviarias</t>
  </si>
  <si>
    <t>1. Dirección y coordinación de equipos técnicos en proyectos de protección acústica, de ferrocarriles para la Administración.
2. Relación e intermediación con las Administraciones públicas tanto Estatales, Autonómicas y Municipales.
3 .Redacción y coordinación de trabajos de Evaluación ambiental, con especialidad en el análisis de implicaciones en espacios de la RN2000, el análisis del potencial efecto barrera o las afecciones acústicas esperadas.
4. Redacción y participación en trabajos de Planificación hidrológica de cuencas.</t>
  </si>
  <si>
    <t>Licenciatura o Grado en Ciencias Biológicas, especialidad de Ecología</t>
  </si>
  <si>
    <t>Se solicita al menos cuatro años de experiencia en la dirección de Estudios Ambientales en la Adminostración Pública. Se considerará la experiencia de al menos 25 años en la gestión, dirección, y ejecución de trabajos de Evaluación Ambiental de Infraestructuras. Se requieren formaciones complementarias tales como: Máster en Hidrología General y Aplicada , Máster en Regadíos, Máster en Ingeniería Ambiental, etc…</t>
  </si>
  <si>
    <t>TR-EEPC-005</t>
  </si>
  <si>
    <t>Ingeniero/a de Planificación Funcional</t>
  </si>
  <si>
    <t>1. Análisis funcional de nuevos desarrolos ferroviarios en Apoyo Directo a la Administración.
2. Desarrollo de trazado de obra lineal ferroviaria con software específico, incluida la gestión de la cartografía y generación de información gráfica.
3. Coordinación de las interfaces con otros sistemas y/o subsistemas.
4. Elaboración de informes finales de Estudios Funcionales de infraestructuras ferroviarias.</t>
  </si>
  <si>
    <t>Se requiere especialización acreditada en planificación funcional de proyectos ferroviarios para la Administración de al menos dos años. Se requieretambién formación complementaria: Título universitario de Postgrado en Proyecto, Construcción y Mantenimiento de Ferrocarriles Metropolitanos. Gestión de Proyectos con Metodología BIM al menos de un año. Nivel experto en ISTRAM. Ser especialista en tratamiento de nubes de puntosy en dominio de la normativa de trazado de ferrocarriles.</t>
  </si>
  <si>
    <t>TR-EEPC-006</t>
  </si>
  <si>
    <t>Ingeniero/a Viabilidad Constructiva para la Dirección de Proyectos de Alta Velocidad</t>
  </si>
  <si>
    <t>1. Revisión y análisis de proyectos constructivos de ferrocarriles (plataforma, integración urbana y estaciones) para la DPAVE de ADIF, desde el punto de vista de la factibilidad y viabilidad constructivas del aspecto de obra civil.
2. Supervisión integral de proyectos de Alta Velocidad y coordinación, junto con el Director de Proyecto, de las diferentes supervisiones realizadas.
3. Aportación de ideas de mejora en la revisión de Procedimientos constructivos, Normas técnicas de plataforma, y Pliegos de Prescripciones Técnicas Particulares Tipo, a los Grupos de Trabajo de ADIF.
4. Supervisión general de otros proyectos de mejora de la accesibilidad en entornos urbanos que afectan a la explotación ferroviaria y deben ser coordinados con ADIF y ADIF-AV.</t>
  </si>
  <si>
    <t>Ingeniero-a de Caminos Canales y Puertos</t>
  </si>
  <si>
    <t>Se requiere entre 8 y 10 años de experiencia en obra ferroviaria siendo al menos 2 en Alta Velocidad. Así mismo, se tomará en consideración al menos 1 año de experiencia en trabajos de análisis de viabilidad constructiva acreditado. También se tendrá en cuenta experiencia internacional, y acreditación oficial de lengua Inglesa.</t>
  </si>
  <si>
    <t>TR-EEPC-007</t>
  </si>
  <si>
    <t>Ingeniero/a Planificación funcional Ferroviaria AV</t>
  </si>
  <si>
    <t>1. Redacción y dirección de Estudios Funcionales.
2. Coordinación de Estudios de Capacidad.
3. Análisis de documentos y propuestas en la red ferroviaria de otros organismos.
4. Análisis y propuesta de mejoras funcionales en la Red Ferroviaria.</t>
  </si>
  <si>
    <t>Se requiere título MBA. Se requiere experiencia de al menos 15 años en el desarrollo de Estudios y Proyectos de Infraestructuras Ferroviarias, valorando añadidamente la experiencia demostrada en dirigir y liderar la redacción proyectos de infraestructura y/o superestructura ferroviaria, así como experiencia específica en redacción y coordinación de proyectos de infraestructura y/o superestructura ferroviarias.
También se considerara la experiencia en liderar y dirigir proyectos de ferrocarriles a nivel internacional.</t>
  </si>
  <si>
    <t>TR-EEPE-001</t>
  </si>
  <si>
    <t>G. Expropiaciones</t>
  </si>
  <si>
    <t>Procedimientos jurídicos Expropiatorios</t>
  </si>
  <si>
    <t>Equipos transversales de ingeniería civil (incl Expropiaciones)</t>
  </si>
  <si>
    <t>1. Asistencia técnico-jurídica en la gestión de las expropiaciones (Reclamaciones, Actas, etc...).
2. Asistencia técnico-jurídica en la comprobación y validación de la documentación de expropiaciones y de Gestión Patrimonial.
3. Apoyo jurídico en la inscripción registral y catastral de los bienes inmuebles de titularidad publica.
4. Asistencia técnico-jurídica en la Redacción de Estudios de Delimitación de tramos Urbanos.</t>
  </si>
  <si>
    <t>Titulado Superior, licenciatura en derecho</t>
  </si>
  <si>
    <t>Experiencia de más de 10 años en procesos expropiatorios y trámites con la Administración Pública.</t>
  </si>
  <si>
    <t>TR-EEPE-002</t>
  </si>
  <si>
    <t>Técnico/a de campo en expropiaciones y valoraciones</t>
  </si>
  <si>
    <t>1. Apoyo técnico en la gestión de las expropiaciones (trabajos de campo, valoraciones, levantamiento de Actas, etc...).
2. Apoyo técnico en la comprobación y validación de la documentación de expropiaciones y de Gestión Patrimonial.
3. Apoyo técnico en la inscripción registral y catastral de los bienes inmuebles de titularidad del Ministerio.
4. Realizacion de relaciones de bienes y derechos para Informaciones públicas, fichas de campo, calculo de los depositos previos y hojas de aprecio.</t>
  </si>
  <si>
    <t>Ingeniería Técnica Forestal</t>
  </si>
  <si>
    <t>Experiencia de más de 15 años en procesos expropiatorios, tasaciones y valoraciones de fincas y trámites con la Administración Pública.</t>
  </si>
  <si>
    <t>TR-EEPL-001</t>
  </si>
  <si>
    <t>G. Proyectos Ferroviarios</t>
  </si>
  <si>
    <t>Especialista en drenaje de obra lineal</t>
  </si>
  <si>
    <t>1. Elaboración de Anejos de Climatología, Hidrología y Drenaje en estudios informativos, proyectos básicos y proyectos constructivos nacionales e internacionales.
2. Dar apoyo técnico a las Direcciones de obra de Ineco en la especialidad de drenaje.
3. Participa en el proceso de cotización de las ofertas en su especialidad, así como en el establecimiento de los alcances ofertados.
4. Elaboración de los documentos necesarios para la gestión administrativa de la subcontratación de trabajos de su especialidad.</t>
  </si>
  <si>
    <t>Máster Uni. Ing. Caminos, Canales y Puertos</t>
  </si>
  <si>
    <t xml:space="preserve"> - Experiencia global en obra civil de 15 años.
 - Experiencia en estudios de inundabilidad.
 - Experiencia específica en elaboración de ofertas.
 - Alta capacidad de coordinación con el resto de técnicas implicadas en los proyectos.</t>
  </si>
  <si>
    <t>TR-EEPL-002</t>
  </si>
  <si>
    <t>Gerente 2</t>
  </si>
  <si>
    <t>Especialista en redacción de proyectos de Alta Velocidad</t>
  </si>
  <si>
    <t>Gestión de Proyectos</t>
  </si>
  <si>
    <t>1. Se encaga de asegurar la coordinación de las diferentes técnicas para conseguir un diseño correcto.
2. Coordina los diferentes documentos técnicos implicados en el proyecto.
3. Interlocución técnica con el cliente y con el responsable de negocio.
4. Realiza la cotización y concreta los alcances en las ofertas relacionadas con los Proyectos de su especialidad.</t>
  </si>
  <si>
    <t>Ingeniería superior de Caminos, Canales y Puertos</t>
  </si>
  <si>
    <t>- Experiencia global de al menos 20 años.
 - Imprescindible acreditar la condición de Design Manager en, al menos, un proyecto de alta velocidad.
 - Valorable la experiencia en Rail Báltica.
 - Acreditará la redacción como máximo responsable de diseño de, al menos, 5 proyectos de Alta Velocidad.</t>
  </si>
  <si>
    <t>TR-EEPL-003</t>
  </si>
  <si>
    <t>Especialista en Estudios de Seguridad y salud en redacción de proyectos ferroviarios</t>
  </si>
  <si>
    <t>Seguridad y Salud</t>
  </si>
  <si>
    <t>1. Redacción de los Estudios de Seguridad y Salud.
2. Coordinación del Estudio de Seguridad y Salud con el resto de técnicas del proyecto.
3. Gestión de los planos del Estudio de Seguridad y Salud.
4. Participa en el proceso de supervisión de los Estudios de Seguridad y Salud.</t>
  </si>
  <si>
    <t>Arquitectura Técnica</t>
  </si>
  <si>
    <t xml:space="preserve"> - Imprescindible acreditar la participación en algún Estudio de Seguridad y Salud de al menos un proyecto de construcción ferroviario aprobado en los últimos dos años.
 - Valorable la experiencia en redacción de Estudios de Seguridad y Salud de proyectos de carreteras.</t>
  </si>
  <si>
    <t>TR-EEPS-001</t>
  </si>
  <si>
    <t>G. Proyectos Singulares</t>
  </si>
  <si>
    <t>Técnico/a de apoyo en hidrogeología</t>
  </si>
  <si>
    <t>Geología, geotecnica e hidrogeología</t>
  </si>
  <si>
    <t>1. Redacción de proyectos de redes piezométricas.
2. Elaboración de estudios de afecciones hidrogeológicas en el proyecto de infraestructuras del transporte.
3. Redacción de estudios hidrogeológicos para proyectos de ingeniería civil.
4. Diseño y control de campañas hidrogeológicas.</t>
  </si>
  <si>
    <t xml:space="preserve"> - Mínimo 4 años de experiencia en trabajos similares.
 - Se valorará experiencia previa en: Redacción de estudios de afecciones hidrogeológicas para MITMA y ADIF.
Redacción de proyectos de redes piezométricas para el Ministerio para la Transición Ecológica y el Reto Demográfico (MITERD).
 - Se valorará formación específica adicional en:
    - Masters y cursos específicos de hidrogeología / Software específico para hidrogeología.
 - Inglés: valorable nivel mínimo B2.</t>
  </si>
  <si>
    <t xml:space="preserve">Duda si solo valen las titulaciones MECES 3 indicadas o cualquiera, igual sería positivo explicarlo de forma que quede claro si es una u otra opción. </t>
  </si>
  <si>
    <t>TR-EEWE-001</t>
  </si>
  <si>
    <t>G. Edificación</t>
  </si>
  <si>
    <t>Al menos 3 años de experiencia en obras en entorno ferroviario.Al menos 3 año de experiencia en la coordinación de trabajos acorde a los procedimientos de empresas gestoras de Infraestructuras ferroviarias.</t>
  </si>
  <si>
    <t>TR-EEWE-002</t>
  </si>
  <si>
    <t>Apoyo técnico en la Gestión de Fondos</t>
  </si>
  <si>
    <t>1. Seguimiento y supervisión de proyectos de carácter ferroviario relacionados con proyectos financiados con fondos europeos.
2. Seguimiento y supervisión del estado de las obras de carácter ferroviario relacionados con proyectos financiados con fondos europeos.
3. Gestión de las licitaciones de proyectos y obras financiados con fondos europeos.
4. Apoyo administrativo para la realización de informes, presentaciones, etc. del estado de las actuaciones financiadas con fondos europeos.</t>
  </si>
  <si>
    <t xml:space="preserve"> - Al menos 20 años de experiencia en el ámbito de la ingeniería.
 - Al menos 10 años de experiencia en redacción de proyectos.Al menos 10 años de experiencia en dirección/asistencia técnica de obras.
 - Al menos 1 año de experiencia en el sector ferroviario.Certificación PMP.</t>
  </si>
  <si>
    <t>TR-EEWE-003</t>
  </si>
  <si>
    <t>Dirección Facultativa de Obras de Edificación</t>
  </si>
  <si>
    <t>1. Gestión, seguimiento y coordinación de proyectos y obras de edificación de entorno ferroviario.
2. Elaboración de pliegos y documentación relativa a nuevos proyectos y contrataciones así como revisión de la mismos.
3. Apoyo al Director de Obra en materia de edificación en entorno ferroviario.
4. Elaboración y/o revisión de informes técnicos, certificaciones y documentación de proyectos y obra.</t>
  </si>
  <si>
    <t>Arquitectura Superior (MECES 3).</t>
  </si>
  <si>
    <t xml:space="preserve"> - Al menos 1 año de experiencia en proyectos y/o obras de edificación en entorno ferroviario.
 - Al menos 1 año de experiencia en elaboración de pliegos y documentación acorde a procedimientos de empresas gestoras de infraestructuras de transporte.
 - Al menos 10 años de experiencia en proyectos y/o obras de edificación.</t>
  </si>
  <si>
    <t>Tiene una errata " 1 años" sobra la letra "S"
Se cambia por PE</t>
  </si>
  <si>
    <t>TR-EEWE-004</t>
  </si>
  <si>
    <t>Leed Manager</t>
  </si>
  <si>
    <t>PMO</t>
  </si>
  <si>
    <t>1. Gestión, control y seguimiento de las estrategias LEED implementadas en el proyecto.
2. Dirección del proceso de Certificación LEED con el USGBC.
3. Coordinación con todos los agentes involucrados en la certificación LEED, asesoramiento al cliente, formación al equipo de proyecto y a la empresa contratista.
4. Elaboración de Informes periciales, técnicos, certificaciones y documentación de obra.</t>
  </si>
  <si>
    <t xml:space="preserve"> - Acreditación Profesional LEED AP por el GBCI.
 - Al menos 5 años de experiencia en Certificación LEED.
 - Al menos 10 años de experiencia en Proyectos de Edificación.</t>
  </si>
  <si>
    <t>TR-EEWE-005</t>
  </si>
  <si>
    <t>Técnico/a de Edificación</t>
  </si>
  <si>
    <t>1. Asesoramiento en los distintos procesos de cada proyecto de ejecución de obras en estaciones (definición, análisis, diseño, licitación de la contratación, construcción/desarrollo, implantación, pruebas y recepción).
2. Seguimiento técnico del desarrollo y ejecución de los proyectos ferroviarios y/o de las direcciones facultativas de éstos llevadas a cabo por equipos externos a RENFE y ADIF para garantizar el cumplimiento de los requisitos de dichas empresas.
3. Redacción de las Especificaciones Técnicas y apoyo en la preparación de los Pliegos de Condiciones Particulares, incluyendo la recopilación y clasificación ordenada de la documentación necesaria para su licitación, así como la posterior valoración técnica de las ofertas.
4. Gestión y coordinación de trámites con diferentes departamentos internos y entidades externas (Subdirección General de Inspecciones y Obras; Agencia Estatal de Seguridad Ferroviaria) para la puesta en servicio de las estaciones de objeto de las obras.</t>
  </si>
  <si>
    <t xml:space="preserve"> - Al menos 10 meses de experiencia en proyectos/obras de edificación en entorno ferroviario.
 - Al menos 10 meses de experiencia en la coordinación de proyectos de arquitectura ferroviaria realizados por agentes externos acorde a los procedimientos de la empresa del transporte ferroviario.
 - Al menos 18 años de experiencia en proyectos y/o obras de edificación.
 - Al menos 5 años de experiencia en proyectos para la administración pública.
 - Perfil B1 de Euskera</t>
  </si>
  <si>
    <t>TR-EEWE-006</t>
  </si>
  <si>
    <t>1. Direcciones de obra en edificación en entorno ferroviario lo indicado en la ley 38/1999, de 5 de noviembre, de Ordenación de la Edificación en su Art. 13.
2. Direcciones de ejecución de obra en edificación en entorno ferroviario lo indicado en la ley 38/1999, de 5 de noviembre, de Ordenación de la Edificación en su Art. 13.
3. Elaboración de informes periciales, técnicos, certificaciones y documentación de obra.
4. Gestión, control y seguimiento de mantenimiento de edificios.</t>
  </si>
  <si>
    <t>Arquitectura o Arquitectura Técnica</t>
  </si>
  <si>
    <t xml:space="preserve"> - Al menos 1 año de experiencia en proyectos y/o obras de edificación en entorno ferroviario.
 - Al menos 1 año de experiencia en coordinación de trabajos acorde a los procedimientos de empresas gestoras de infraestructuras de transporte.
 - Al menos 20 años de experiencia en proyectos y/o obras de edificación.
 - TSPRL con las especialidades de seguridad en el trabajo, ergonomía y psicosociología e higiene industrial.
 - Máster en gestión integral (calidad, medio ambiental y seguridad laboral).
 - Acreditar conocimientos de PRESTO y AUTOCAD.</t>
  </si>
  <si>
    <t>En el pdf. en el punto 1.9 "DENOMINACIÓN PUESTO TIPO" indica "DIRECTOR/A DE EJECUCIÓN"</t>
  </si>
  <si>
    <t>TR-EEWE-007</t>
  </si>
  <si>
    <t>1. Asesoramiento en los distintos procesos de cada proyecto de ejecución en obras de edificación en entorno ferroviario (definición, análisis, diseño, licitación de la contratación, construcción/desarrollo, implantación, pruebas y recepción).
2. Asistencia técnica, redacción de Especificaciones Técnicas, informes periciales o técnicos, certificaciones y documentación de obra así como apoyo en la preparación de los Pliegos de Condiciones Particulares, incluyendo la recopilación y clasificación ordenada de la documentación necesaria para obras de edificación en entorno ferroviario.
3. Seguimiento técnico del desarrollo de las direcciones facultativas desarrolladas por equipos externos.
4. Gestión, control y seguimiento de proyectos y/o obras en entorno ferroviario desde la toma de datos pasando por la redacción, ejecución y mantenimiento a través del control integrado de cambios, la verificación y control del alcance, control del cronograma y los costes realizando el aseguramiento y control de Calidad e informando sobre el rendimiento y control de riesgos.</t>
  </si>
  <si>
    <t xml:space="preserve"> - Al menos 10 años de experiencia en proyectos y/o obras de edificación.
 - Al menos 1 año de experiencia en proyectos y/o obras de edificación relacionadas con el transporte.
 - Máster en Dirección y Administración de Proyectos.</t>
  </si>
  <si>
    <t>TR-EEWE-008</t>
  </si>
  <si>
    <t>1. Gestión, control y seguimiento de mantenimiento de edificios de entorno ferroviario.
2. Asistencia Técnica en edificación en entorno ferroviario.
3. Gestión, control y seguimiento de implantación de metodología de inspecciones técnica de edificios basados en tecnología BIM y su aplicación al mantenimiento preventivo de edificios y a la redacción de proyectos.
4. Elaboración informes periciales, técnicos, certificaciones y documentación de obras.</t>
  </si>
  <si>
    <t>Arquitectura Superior: Grado en Arquitectura más Máster Universitario (Nivel MECES 3) que habilite para el ejercicio de esta profesión regulada / Arquitectura.</t>
  </si>
  <si>
    <t xml:space="preserve"> - Al menos 10 años de experiencia en proyectos y/o obras de edificación.
 - Al menos 2 años de experiencia en Contratos del Sector Publico, Redacción de Pliegos de prescripciones técnicas, tramitación de expedientes y documentación administrativa.
 - Al menos 6 meses de experiencia en asistencia técnica de edificación en entorno ferroviario.
 - Acreditar conocimientos en metodología BIM, gestión de proyectos BIM (LOD y BEP) y Entorno Común de Datos.</t>
  </si>
  <si>
    <t>TR-EEWE-009</t>
  </si>
  <si>
    <t>Técnico/a de Instalaciones de Edificación</t>
  </si>
  <si>
    <t>1. Gestión, control y seguimiento de mantenimiento de instalaciones en edificios de entorno ferroviario.
2. Direcciones de Ejecución de obra en edificación en entorno ferroviario según lo indicado en la Ley 38/1999, de 5 de noviembre, de Ordenación de la Edificación en su Art. 13., y/o apoyo al Director de Ejecución en materia de Instalaciones de Edificación.
3. Asistencia técnica de instalaciones en obras de edificación en entorno ferroviario.
4. Elaboración de informes periciales, técnicos, certificaciones y documentación de obra.</t>
  </si>
  <si>
    <t>Ingeniería Técnica Industrial. Especialidad en Electrónica Industrial.</t>
  </si>
  <si>
    <t xml:space="preserve"> - Al menos 2 años de experiencia en proyectos y/o obras de Instalaciones eléctricas.
 - Al menos 9 meses de experiencia en proyectos y/o obras de edificación relacionadas con el transporte.</t>
  </si>
  <si>
    <t>TR-EEWE-010</t>
  </si>
  <si>
    <t>Dirección Obra de Edificación</t>
  </si>
  <si>
    <t>1. Dirección de obra de edificación en entorno ferroviario según lo indicado en la Ley 38/1999, de 5 de noviembre, de Ordenación de la Edificación, en su artículo 12.
2. Comunicación y coordinación con las distintas entidades que participan en la obra de edificación en ambiente ferroviario.
3. Resolución de problemas técnicos, seguimiento técnico y económico de la obra conforme a los documentos que conforman el pliego del proyecto y el Plan de Obra establecido de la obra.
4. Elaboración de la documentación de obra necesarios para el correcto desarrollo y funcionamiento de la misma.</t>
  </si>
  <si>
    <t xml:space="preserve"> - Al menos 6 meses de experiencia acreditada como Director de Obra en obras de edificación en entorno ferroviario.
 - Al menos 10 años de experiencia en proyectos y/o obras de edificación.
 - Máster Universitario en Construcción y Tecnología Arquitectónicas.
 - Diploma de especialización en Planeamiento y Desarrollo Urbanístico.</t>
  </si>
  <si>
    <t>TR-EEWE-011</t>
  </si>
  <si>
    <t>Asistencia Técnica Obras</t>
  </si>
  <si>
    <t>1. Gestión, control y seguimiento de mantenimiento de arquitectura en edificios de entorno ferroviario.
2. Direcciones de Ejecución de obra en edificación en entorno ferroviario según lo indicado en la Ley 38/1999, de 5 de noviembre, de Ordenación de la Edificación en su Art. 13., y/o apoyo al Director de Ejecución en materia de Instalaciones de Edificación.
3. Asistencia técnica de instalaciones en obras de edificación en entorno ferroviario.
4. Elaboración de informes periciales, técnicos, certificaciones y documentación de obra.</t>
  </si>
  <si>
    <t xml:space="preserve"> - Al menos 6 meses de experiencia en proyectos y/o obras de edificación en entorno ferroviario.
 - Al menos 6 meses de experiencia en la coordinación de trabajos acorde a los procedimientos de empresas gestoras de infraestructuras de transporte.
 - Al menos 3 años de experiencia en proyectos y/o obras de edificación.Acreditar conocimientos de Presto y AutoCAD.
 - Nivel intermedio en prevención de riesgos laborales.</t>
  </si>
  <si>
    <t>TR-EEWS-001</t>
  </si>
  <si>
    <t>G. Superestructura</t>
  </si>
  <si>
    <t>Técnico/a de Suministros</t>
  </si>
  <si>
    <t>1. Recepción de Materiales de Vía en obra.
2. Seguimiento y control del suministro de los materiales de vía en obra.
3. Pesaje en Báscula de Balasto.
4. Control de acopios destinados a los materiales de vía (balasto, traviesas, etc.….)</t>
  </si>
  <si>
    <t>Al menos 3 años de experiencia en obras el control de suministros de obras ferroviarias de infraestructura y vía.</t>
  </si>
  <si>
    <t xml:space="preserve">En el pdf. en los puntos:
 - 1.7 "RAMA" indica: TÉCNICA
 -  1.8 "GRUPO PROFESIONAL" indica: "III. TÉCNICOS Y ESPECIALISTAS DE OFICINA"
 </t>
  </si>
  <si>
    <t>TR-EEWS-002</t>
  </si>
  <si>
    <t>Jefe/a de Circulación</t>
  </si>
  <si>
    <t>Gestión de Circulaciones en Obra</t>
  </si>
  <si>
    <t xml:space="preserve"> - Al menos 1 año de experiencia en Gestión de la Circulación. Certificado habilitante como Jefe de Circulación de Construcción, según la N.A.V. 5-2-0.1+M1  “Norma para la Operación de Trenes y Trabajos en Fase de Construcción".
 - Habilitación de Seguridad en la Circulación como "Piloto de Seguridad".</t>
  </si>
  <si>
    <t>TR-EEWS-003</t>
  </si>
  <si>
    <t>1. Recepción de Materiales de Vía en obra.
2. Seguimiento y control del suministro de los materiales de vía en obra.
3. Pesaje en Báscula de Balasto.
4. Control de acopios destinados a los materiales de vía (balasto, traviesas, etc.….).</t>
  </si>
  <si>
    <t>TR-EEWS-004</t>
  </si>
  <si>
    <t>Adjunto/a a Director de Obra</t>
  </si>
  <si>
    <t>1. Seguimiento, control y supervisión de la correcta ejecución de los trabajos bajo la normativa aplicable y según los procedimientos o instrucciones propios de ADIF.
2. Vigilancia de la Seguridad Ferroviaria, interoperabilidad, puesta en servicio, análisis de riesgos…
3. Apoyo técnico en los diferentes apartados del proyecto: planificación, coordinación de seguridad y salud, calidad.
4. Asistencia a las reuniones de coordinación con todos los departamentos afectados e implicados en las obras de la estación (mantenimiento, circulación, CMS, comunicaciones…).</t>
  </si>
  <si>
    <t xml:space="preserve"> - Experiencia superior a 10 años como Jefe/a de Obra y/o Arquitecto/a Técnico/a en el ámbito de la Construcción Civil. 
 - Experiencia superior a 1 año como Adjunto a la DO en obras de ADIF.</t>
  </si>
  <si>
    <t>TR-EEWS-005</t>
  </si>
  <si>
    <t>Asistencia Técnica de Innovación y Estrategia</t>
  </si>
  <si>
    <t>Ingeniería Ferroviaria (Incluye gestión Técnica y administrativa ferroviaria)</t>
  </si>
  <si>
    <t>1. Gestión de Contratos.
2. Elaboración de informes de seguimiento.
3. Coordinación y negociación con adjudicatarios.
4. Desarrollo de proyectos Europeos de primer nivel mundial.</t>
  </si>
  <si>
    <t xml:space="preserve"> - Máster Universitario en Administración y Dirección de Empresas (MBA).
 - Experiencia mayor de 5 años en Obra civil y Señalización Ferroviaria.</t>
  </si>
  <si>
    <t>TR-EEWS-006</t>
  </si>
  <si>
    <t>Jefe/a de Unidad Asistencia Técnica</t>
  </si>
  <si>
    <t>1. Supervisión de las actividades de construcción, coordinación y dirección del equipo de Asistencia Técnica.
2. Revisión de los documentos que acreditan las mediciones de obra ejecutadas en el mes y validación con la firma para su certificación.
3. Análisis de soluciones técnicas de cambios o indefiniciones del proyecto.
4. Liderar reuniones de coordinación con el contratista.</t>
  </si>
  <si>
    <t xml:space="preserve"> - Experiencia mayor de 20 años en Obra civil y Ferroviaria gestionando equipos. 
 - Experiencia superior a 20 años en gestión de equipos de obra.</t>
  </si>
  <si>
    <t>TR-EEWS-007</t>
  </si>
  <si>
    <t>Director/a de proyectos de Montaje de Vía, Bases Montaje y de Mantenimiento</t>
  </si>
  <si>
    <t>1. Supervisión de las actividades de construcción, coordinación y dirección del equipo de Asistencia Técnica.
2. Elaboración de los documentos necesarios para la gestión administrativa y técnica de los proyectos.
3. Elaboración de Pliegos de Prescripciones y de informes sobre las propuestas presentadas para la adjudicación.
4. Coordinación con resto de técnicas que pueden afectar al desarrollo de los proyectos para obtener una calidad adecuada en el desarrollo de los mismos.</t>
  </si>
  <si>
    <t xml:space="preserve"> - Experiencia superior a 15 años en el sector de la construcción (Obra civil). 
 - Experiencia superior a 10 años en Planificación de ofertas y licitaciones.</t>
  </si>
  <si>
    <t>TR-EEWS-008</t>
  </si>
  <si>
    <t>Asistencia Técnica en el Gabinete de Presidencia de ADIF y ADIF AV</t>
  </si>
  <si>
    <t>Gabinete de la directora general de ADIF</t>
  </si>
  <si>
    <t>1. Seguimiento y análisis de las obras y proyectos y apoyo en la preparación de documentación técnica. Elaboración de planos de la Red Ferroviaria de Interés General.
2. Elaboración de informes de carácter técnico y/o económico de planificación, seguimiento y análisis del estado de proyectos y obras.
3. Gestión y control de expedientes administrativos y colaboración con otros departamentos de ADIF y con otros organismos externos.
4. Elaboración de respuestas a cuestiones planteadas por: Congreso, Senado, Ministerios, Comunidades Autónomas, corporaciones locales, etc.</t>
  </si>
  <si>
    <t xml:space="preserve"> - Experiencia superior a 5 años en trabajos de Consultoría y Proyectos. 
 - Máster en Construcción y Mantenimiento de Infraestructuras Ferroviarias. 
 - Máster en Medio Ambiente.</t>
  </si>
  <si>
    <t>TR-EEWS-009</t>
  </si>
  <si>
    <t>Apoyo Técnico y Administrativo en Obra</t>
  </si>
  <si>
    <t>1. Gestión de la aplicación Acer de Adif: Tramitación de certificaciones mensuales, elaboración de plantillas de los presupuestos de inicio y modificados.
2. Gestión de incidencias (ampliación plazo, suspensiones, levantamientos, plantillas de presupuesto, certificaciones, contratos) con Adif con los departamentos de control de gestión, soporteacer, contratación y facturación.
3. Tramitación de documentación administrativa de expedientes: inicio de expedientes, liquidaciones, ampliaciones de plazo, reajustes anuales, documentación para licitación para contratos menores.
4. Relación del seguimiento económico mensual de los expedientes de obra y de informes mensuales de la Dirección de Obra.</t>
  </si>
  <si>
    <t>Licenciatura en Geología</t>
  </si>
  <si>
    <t>Experiencia de mas de 3 años en Apoyo Técnico para obra Ferroviaria.</t>
  </si>
  <si>
    <t>TR-EEWS-010</t>
  </si>
  <si>
    <t>Técnico/a de Seguridad y Salud</t>
  </si>
  <si>
    <t>1. Control documental de la documentación generada por los coordinadores de Seguridad y Salud en Alta Velocidad y Red Convencional.
2. Supervisión de los coordinadores de Seguridad y Salud asignados a cada obra y realización de auditorías a las mismas.
3. Visitas de supervisión de seguridad y salud en obras de Red Convencional y Alta Velocidad y reuniones con los delegados del contrato de AV y LC y sus coordinadores de seguridad y salud.
4. Colaboración en el desarrollo de procedimientos, directrices e instrucciones en materia preventiva.</t>
  </si>
  <si>
    <t>Experiencia de mas de 5 años en labores relacionadas con la Coordinación de Seguridad y Salud.</t>
  </si>
  <si>
    <t>TR-ESOC-001</t>
  </si>
  <si>
    <t>D. Ingeniería de Sistemas</t>
  </si>
  <si>
    <t>Subd. Sistemas Aeroespaciales</t>
  </si>
  <si>
    <t>G. Sistemas CNS - ATM</t>
  </si>
  <si>
    <t>Experto/a en sistemas de monitorización remota CNS.</t>
  </si>
  <si>
    <t>Sistemas de monitorización remota</t>
  </si>
  <si>
    <t>1. Diseño y especificación de requisitos de sistemas de monitorización remota de equipos CNS.
2. Pruebas y puesta en servicio de requisitos de sistemas de monitorización remota de equipos CNS.
3. Seguimiento y supervisión de la instalación de sistemas de monitorización remota de equipos CNS.
4. Coordinación y seguimiento de expedientes de adquisición y puesta en servicio de sistemas de monitorización remota de equipos CNS.</t>
  </si>
  <si>
    <t>Ingeniería Técnica en Informática de Sistemas</t>
  </si>
  <si>
    <t>Más de 5 años de experiencia en dirección y ejecución de proyectos de supervisión técnica y telecontrol de equipos e instalaciones, 2 de ellos en particular en equipos CNS.</t>
  </si>
  <si>
    <t>Amparo</t>
  </si>
  <si>
    <t>TR-ESOC-002</t>
  </si>
  <si>
    <t>Técnico/a de calidad y metodología GALILEO</t>
  </si>
  <si>
    <t>GNSS</t>
  </si>
  <si>
    <t>1. Gestión de certificaciones y capacitación en la plataforma GALILEO.
2. Gestión y aseguramiento de la calidad del sistema GALILEO.
3. Gestión de la configuración en GALILEO.
4. Soporte en la gestión de proyectos en ámbito GALILEO.</t>
  </si>
  <si>
    <t>Grado en Ingeniería Mecánica</t>
  </si>
  <si>
    <t xml:space="preserve"> - Al menos 3 años como ingeniero de calidad y/o homologación de equipos y sistemas HW/SW.</t>
  </si>
  <si>
    <t>Aldara</t>
  </si>
  <si>
    <t>TR-ESOC-003</t>
  </si>
  <si>
    <t>Experto/a en diseño y despliegue de sistemas radar aeronáuticos.</t>
  </si>
  <si>
    <t>Sistemas CNS</t>
  </si>
  <si>
    <t>1. Redacción de expedientes de adquisición y puesta en servicio de radares aeronáuticos.
2. Supervisión y realización de pruebas de radares aeronáuticos.
3. Puestas en servicio de radares aeronáuticos.
4. Coordinación y seguimiento de expedientes de adquisición y puesta en servicio de radares aeronáuticos.</t>
  </si>
  <si>
    <t>Ingeniería Superior de Telecomunicaciones</t>
  </si>
  <si>
    <t>Más de 7 años de experiencia en diseño y/o despliegue de sistemas radar aeronáuticos.</t>
  </si>
  <si>
    <t>TR-ESON-001</t>
  </si>
  <si>
    <t>G. Seguridad Aérea</t>
  </si>
  <si>
    <t>Experto/a en gestión de aeronaves tripuladas a distancia</t>
  </si>
  <si>
    <t>Diseño y explotación de infraestructuras</t>
  </si>
  <si>
    <t>1. Apoyo al desarrollo de servicios para la gestión de tráfico de sistemas de aeronaves tripuladas por control remoto (RPAS) o sistemas de aeronaves no tripuladas (UAS)
2. Apoyo en el desarrollo normativo, el desarrollo de procedimientos y la participación en grupos de trabajo soibre RPAS/UAS pudiendo incluir soporte en la definición y desarrollo normativos para su fabricación y operación.
3. Soporte para la definición de requisitos operativos y técnicos de servicios para la gestión de RPAS/UAS para la gestión automatizada de Drones y vehículos de Urban Air Mobility, así como el soporte al desarrollo y despliegue de los sistemas para
soportar estos servicios.
4. Apoyo en la definición, criterios y procedimientos de los usos del espacio aéreo para la gestión y operación de RPAS/UAS.</t>
  </si>
  <si>
    <t>Se requiere Titulación Universitaria Superior en
Ingeniería Aeronáutica (antiguo plan)
Master Universitario en Ingeniería Aeroespacial
Master Universitario en Sistemas del Transporte Aéreo
O Titulaciones Equivalentes</t>
  </si>
  <si>
    <t xml:space="preserve"> - Al menos 10 años de experiencia global en el campode la operación y gestión de tráfico aéreo y la seguridad de las operaciones
 - Al menos 1 año en la gestión de aeronaves tripuladas a distancia
 - Valorable formación específica en aeronaves tripuladas a distancia</t>
  </si>
  <si>
    <t>TR-ESRC-001</t>
  </si>
  <si>
    <t>Subd. Seguridad, Energía y Material Rodante</t>
  </si>
  <si>
    <t>G. Seguridad Terrestre y Protección Civil</t>
  </si>
  <si>
    <t>Técnico/a en seguridad operacional</t>
  </si>
  <si>
    <t>RAMS Ferroviarias</t>
  </si>
  <si>
    <t>1. Identificación de peligros asociados a cambios del sistema ferroviario
2. Evaluación de niveles de riesgo y determinación de criterios de aceptación
3. Determinación de requisitos de seguridad y propuesta de medidas mitigadoras para su cumplimiento
4. Gestión de riesgos compartidos</t>
  </si>
  <si>
    <t>Grado en Ingeniería Civil</t>
  </si>
  <si>
    <t xml:space="preserve"> - 3 años de experiencia en el sector ferroviario
 - 1 año de experiencia demostrable en la aplicación de los Métodos Comunes de Seguridad, Normativa CENELEC y Procedimientos de
Diseño Seguro de ADIF
 - Formación acreditable en Ingeniería RAMS Ferroviaria</t>
  </si>
  <si>
    <t>TR-ESRC-002</t>
  </si>
  <si>
    <t xml:space="preserve"> - 7 años de experiencia demostrable en la aplicación de los Métodos Comunes de Seguridad, Normativa CENELEC y Procedimientos de
Diseño Seguro de ADIF.
 - Formación acreditable en Ingeniería RAMS Ferroviaria.</t>
  </si>
  <si>
    <t>TR-ESRC-003</t>
  </si>
  <si>
    <t xml:space="preserve"> - 10 años de experiencia en el sector ferroviario, de los cuales, al menos 5 en actividades de seguridad operacional, aplicando los
Métodos Comunes de Seguridad y/o la normativa CENELEC.</t>
  </si>
  <si>
    <t>TR-ESRC-004</t>
  </si>
  <si>
    <t xml:space="preserve"> - 2 años de experiencia demostrable en la aplicación de los Métodos Comunes de Seguridad, Normativa CENELEC y Procedimientos de
 - Diseño Seguro de ADIF
 - Formación acreditable en Ingeniería RAMS Ferroviaria</t>
  </si>
  <si>
    <t>TR-ESRC-005</t>
  </si>
  <si>
    <t>Técnico/a de Instalaciones de Protección y Seguridad</t>
  </si>
  <si>
    <t>Protección Civil y Seguridad</t>
  </si>
  <si>
    <t>1. Análisis de la documentación técnica de proyectos relacionada con instalaciones de protección y seguridad (proyectos básicos, constructivos y anteproyectos)
2. Seguimiento de ejecución de obra, recepción final de instalaciones, y revisión y aprobación de la documentación final de obra.
3. Control y seguimiento del estado de mantenimiento de instalaciones de seguridad y protección (detección de intrusión, CCTV, CCAA, instalaciones de protección física, etc).
4. Redacción de instrucciones técnicas de mantenimiento de instalaciones de protección y seguridad.</t>
  </si>
  <si>
    <t>Preferiblemente titulación universitaria media en Ingeniería Industrial o de Telecomunicaciones o conocimientos equivalentes equiparados por la empresa y/o experiencia consolidada en el ejercicio de la actividad profesional en la empresa y reconocida por ésta</t>
  </si>
  <si>
    <t xml:space="preserve"> - Más de 5 años en Sistemas de Protección y Seguridad (CCTV, intrusión, control de accesos, sistemas contraincendios, etc.).</t>
  </si>
  <si>
    <t>TR-ESRC-006</t>
  </si>
  <si>
    <t>Técnico/a en Seguridad e Interoperabilidad Ferroviaria</t>
  </si>
  <si>
    <t>1. Revisión de Comunicaciones Previas de actuaciones en la red de Adif y ADIF AV en coordinación con distintas direcciones de obra de Adif.
2. Gestión de resoluciones de la AESF relativas a autorizaciones Entrada / Puesta en servicio con objeto de conseguir su cierre.
3. Revisiones del contenido y calidad de diversa documentación que componen los expedientes de solicitud de Adif para Entrada / Puesta en servicio de subsistemas / líneas, tramos o dependencias.
4. Seguimiento de las planificaciones de actuaciones de Adif con objeto de conseguir en plazo los correspondientes expedientes documentales para su Entrada/Puesta en servicio.</t>
  </si>
  <si>
    <t>Ingeniería Industrial Superior</t>
  </si>
  <si>
    <t xml:space="preserve"> - Al menos 20 años en Experiencia Profesional en el ámbito de la seguridad y de la certificación de la interoperabilidad ferroviaria .</t>
  </si>
  <si>
    <t>TR-ESRC-007</t>
  </si>
  <si>
    <t>Técnico/a de Instalaciones de Seguridad y Control de Acceso</t>
  </si>
  <si>
    <t>Grado en Ingeniería Electrónica Industrial y Automática.</t>
  </si>
  <si>
    <t xml:space="preserve"> - 5 años de experiencia en la realización de las funciones relativas al puesto.</t>
  </si>
  <si>
    <t>TR-ESRE-001</t>
  </si>
  <si>
    <t>G. Sistemas Aeroportuarios y Energía</t>
  </si>
  <si>
    <t>Director/a de obra de instalaciones de suministro de energía eléctrica a la tracción ferroviaria</t>
  </si>
  <si>
    <t>Generación, suministro y distribución de energía eléctrica</t>
  </si>
  <si>
    <t>1. Revisión y gestión de la documentación previa necesaria para el comienzo de obra de obras de instalaciones de suministro de energía eléctrica a la tracción ferroviaria.
2. Asumir la responsabilidad de que las obras de instalaciones de suministro de energía eléctrica a la tracción ferroviaria se ejecuten conforme al proyecto, a las condiciones contractuales y a la normativa vigente
3. Gestionar las certificaciones, las incidencias contractuales y las relaciones con terceros en obras de instalaciones de suministro de energía eléctrica a la tracción ferroviaria.
4. Llevar a cabo la recepción de la obra de instalaciones de suministro de energía eléctrica a la tracción ferroviaria, realizando todas las gestiones asociadas a la misma</t>
  </si>
  <si>
    <t>Ingeniería Industrial o Máster en Ingeniería Industrial o
Ingeniería Técnica Industrial o Grado en Ingeniería Industrial o Grado en Ingeniería Eléctrica</t>
  </si>
  <si>
    <t xml:space="preserve"> - 15 años de experiencia en diseño y/o construcción de instalaciones de suministro o generación de energía electrica de los cuales 5
deben ser en el entorno de tracción ferroviaria.</t>
  </si>
  <si>
    <t>En el pdf la denominacion puesto aparece cortado y falta la palabra ferroviaria
Se cambia por PE</t>
  </si>
  <si>
    <t>TR-ESSM-001</t>
  </si>
  <si>
    <t>Subd. Señalización Ferroviaria y Telecomunicaciones Terrestres</t>
  </si>
  <si>
    <t>G. Señalización Ferroviaria</t>
  </si>
  <si>
    <t>Dirección de Obras de Señalización Ferroviaria en lineas de la red convencional.</t>
  </si>
  <si>
    <t>1. Revisión y gestión de la documentación previa necesaria para el comienzo de obras de Señalización Ferroviaria.
2. Asumir la responsabilidad de que las obras de Señalización Ferroviaria se ejecuten conforme al proyecto, a las condiciones contractuales y a la normativa vigente.
3. Gestionar las certificaciones, las incidencias contractuales y las relaciones con terceros en obras de Señalización Ferroviaria.
4. Llevar a cabo la recepción de la obra de Señalización Ferroviaria, realizando todas las gestiones asociadas a la misma.</t>
  </si>
  <si>
    <t>Titulación Universitaria Media
Ingeniería Técnica Industrial / Grado en Ingeniería Industrial</t>
  </si>
  <si>
    <t xml:space="preserve"> - Al menos 10 años de experiencia en obras y/o mantenimiento de sistemas de señalización ferroviaria.
 - Experiencia en Dirección de Obras de Sistemas de Señalización Ferroviaria.</t>
  </si>
  <si>
    <t>TR-ESSM-002</t>
  </si>
  <si>
    <t>Técnico/a de Asistencia Técnica a Obras Ferroviarias de Señalización, Ertms y SAD.</t>
  </si>
  <si>
    <t>1. Revisión y gestión de la documentación previa necesaria para el comienzo de obras de Señalización Ferroviaria.
2. Recepción de materiales y análisis de procesos de ejecución de unidades de obra de Señalización Ferroviaria.
3. Seguimiento cualitativo y cuantitativo de obras de Señalización Ferroviaria.
4. Participación en pruebas y generación de documentación de puesta en servicio de obras de Señalización Ferroviaria.</t>
  </si>
  <si>
    <t xml:space="preserve"> - Al menos 10 años de experiencia en obras de señalización ferroviaria.
 - Experiencia en Asistencias Técnicas en Obras de Sistemas de Señalización Ferroviaria.</t>
  </si>
  <si>
    <t>TR-ESSM-003</t>
  </si>
  <si>
    <t>Titulación Universitaria Superior
Ingeniería Industrial / Master en Ingeniería Industrial</t>
  </si>
  <si>
    <t xml:space="preserve"> - Al menos 5 años de experiencia en obras de señalización ferroviaria.
 - Experiencia en Dirección de Obras de Sistemas de Señalización Ferroviaria.</t>
  </si>
  <si>
    <t>TR-ESST-001</t>
  </si>
  <si>
    <t>G. Telecomunicaciones Terrestres</t>
  </si>
  <si>
    <t>Dirección de Obra de Telecomunicaciones</t>
  </si>
  <si>
    <t>Telecomunicaciones. Dirección de obras</t>
  </si>
  <si>
    <t>1. Gestión de proyectos de Sistemas de Telecomunicaciones Ferroviarias en Estaciones y a lo largo de la línea como Director de Obra
2. Asumir la responsabilidad de que las obras de Telecomunicaciones Ferroviaria se ejecuten conforme al proyecto, a las condiciones contractuales y a la normativa vigente, y las relaciones con terceros en obras de Telecomunicaicones Ferroviarias
3. Gestionar las certificaciones, las incidencias contractuales y las relaciones con terceros en obras de Telecomunicaciones Ferroviarias
4. Llevar a cabo la recepción de la obra de Telecomunicaciones Ferroviarias, realizando todas las gestiones asociadas a la misma</t>
  </si>
  <si>
    <t>Ingeniería Superior Industrial</t>
  </si>
  <si>
    <t xml:space="preserve"> - Al menos 1 año de experiencia en proyectos y obras de Sistemas de Telecomuicaciones ferroviarios
 - Experiencia en sistemas de Telecomunicaciones ferroviarias en Alta Velocidad y Líneas Convencionales
 - Experiencia en obras de instalaciones de Telecomunicaciones (Wifi, Red neutra, ftth, Videovigilancia, tornos y red de acceso)
  - Conocimientos en ACAD y MENFISAl menos 2 años de experiencia en Obra Civil
 - Al menos 10 años de experiencia en diseño e implantación de procesos industriales</t>
  </si>
  <si>
    <t>TR-ESST-002</t>
  </si>
  <si>
    <t>1. Gestión de proyectos de Sistemas de Telecomunicaciones Ferroviarias como Director de Obra
2. Asumir la responsabilidad de que las obras de Telecomunicaciones Ferroviaria se ejecuten conforme al proyecto, a las condiciones contractuales y a la normativa vigente, y las relaciones con terceros en obras de Telecomunicaicones Ferroviarias
3. Realizar el control cualitativo y cuantitativo de la obra durante la implantación de los Sistemas de Telecomunicaciones
4. Llevar a cabo la recepción de la obra de Telecomunicaciones Ferroviaria, realizando todas las gestiones asociadas a la misma</t>
  </si>
  <si>
    <t>Ingeniería Técnica de Telecomunicaciones</t>
  </si>
  <si>
    <t xml:space="preserve">  - Al menos 1 año de experiencia en obras de Sistemas de Telecomuicaciones ferroviarios
  - Experiencia en obras de instalaciones de Telecomunicaciones (GSM-R, Red IP, VCA, ..)
 -  Experiencia en despliegues de fibra óptica, ftth, enlaces de fibra oscura,</t>
  </si>
  <si>
    <t>TR-ESST-003</t>
  </si>
  <si>
    <t>Técnico/a de diseño de infraestructuras de Telecomunicaciones</t>
  </si>
  <si>
    <t>Telecomunicaciones. Redacción de proyectos</t>
  </si>
  <si>
    <t>1. Redacción de proyectos de Sistemas de Telecomunicaciones Ferroviarias en LAV
2. Asumir la responsabilidad de que las obras de Telecomunicaciones Ferroviaria se ejecuten conforme al proyecto, a las condiciones contractuales y a la normativa vigente, certificaciones, en obras de Telecomunicaicones Ferroviarias
3. Redacción de proyectos de Sistemas de detectores en LC
4. Redacción de proyectos de Telecomunicaciones Ferroviarias internacionales</t>
  </si>
  <si>
    <t xml:space="preserve"> - Al menos 10 años de experiencia en proyectos y obras de Sistemas de Telecomuicaciones ferroviarios
 - Experiencia en sistemas de Telecomunicaciones ferroviarias en Alta Velocidad y Líneas Convencionales
 - Experiencia en obras de instalaciones de Telecomunicaciones (GSM-R, Red IP, VCA, ..)
 - Experiencia en proyectos de detectores para lineas convencionales
 - Experiencia en diseño de sistemas de telecomunicaciones en proyectos internacionales
 - Conocimientos en MENFIS</t>
  </si>
  <si>
    <t>TR-ESST-004</t>
  </si>
  <si>
    <t>Técnico/a de Asistencia Técnica a Obras Ferroviarias de Telecomunicaciones (GSM-R, SDH, IP-MPLS, Telefonía de Explotación ferroviaria, …)</t>
  </si>
  <si>
    <t>Telecomunicaciones. Asistencia técnica a obras o mantenimiento</t>
  </si>
  <si>
    <t>1. Revisión de proyectos constructivos y documentación preliminar de obras de Telecomunicaciones Ferroviaria.
2. Recepción de materiales y análisis de procesos de ejecución de unidades de obra de Telecomunicaciones Ferroviaria.
3. Seguimiento cualitativo y cuantitativo de obras de Telecomunicaciones Ferroviaria.
4. Participación en pruebas y generación de documentación de puesta en servicio de obras de Telecomunicaciones Ferroviaria.</t>
  </si>
  <si>
    <t>Ingeniería Técnica Industrial</t>
  </si>
  <si>
    <t xml:space="preserve"> - Al menos 5 años de experiencia en obras de Sistemas de Telecomunicaciones ferroviarios en LAV o LC (Sistema GSM-R)
 - Experiencia en obras de instalaciones de Telecomunicaciones (GSM, 3G, LTE, fibra óptica ftth y wifi)
 - Conocimientos en ACAD</t>
  </si>
  <si>
    <t>TR-ESST-005</t>
  </si>
  <si>
    <t xml:space="preserve"> -  Al menos 1 año de experiencia en gestión de despliegues de Sistemas de Telecomuicaciones ferroviarios en LC
  - Experiencia de al menos 10 años en supervisión de comunicaciones ópticas pasivas y activas.
  - Gestión de proyectos en tecnologías 2G, 3G e implementación de los equipos
  - Experiencia en obras de instalaciones de Telecomunicaciones ferroviarias (Fibra, óptica, Red IP, VCA, ..)
  - Gestión de plataforma de estudio de coberturas 2G y 3G.
 -  Conocimientos en ACAD y ArGIS</t>
  </si>
  <si>
    <t>TR-ESST-006</t>
  </si>
  <si>
    <t>1. Gestión de proyectos de Sistemas de Telecomunicaciones Ferroviarias como Director de Obra.
2. Asumir la responsabilidad de que las obras de Telecomunicaciones Ferroviaria se ejecuten conforme al proyecto, a las condiciones contractuales y a la normativa vigente, y las relaciones con terceros en obras de Telecomunicaicones Ferroviarias.
3. Realizar el control cualitativo y cuantitativo de la obra durante la implantación de los Sistemas de Telecomunicaciones.
4. Llevar a cabo la recepción de la obra de Telecomunicaciones Ferroviaria, realizando todas las gestiones asociadas a la misma.</t>
  </si>
  <si>
    <t xml:space="preserve">  - Al menos 1 año de experiencia en gestión de despliegues de Sistemas de Telecomuicaciones ferroviarios en LC
  - Experiencia en obras de instalaciones de Telecomunicaciones ferroviarias (GSM-R)
 -  Experiencia como Jefe de Proyecto</t>
  </si>
  <si>
    <t>TR-ESST-007</t>
  </si>
  <si>
    <t>Telecomunicaciones. Dirección de obra</t>
  </si>
  <si>
    <t>Ingeniería Técnica de Telecomunicaciones, Industriales, Topografía o similar</t>
  </si>
  <si>
    <t xml:space="preserve"> - Al menos 1 año de experiencia en gestión de despliegues de Sistemas de Telecomuicaciones ferroviarios en LC o LAV
 - Experiencia de al menos 2 años en diseño de los planos de transmisión y radio con AutoCAD, para el despliegue de Sistemas de Telecomunicaciones
 - Experiencia en estudio de viabilidad de cargas en mástiles con METAL 3D para la inserción de los nuevos equipos y antenas en el  diseño
 - Experiencia en obras de instalaciones de Telecomunicaciones (Fibra, óptica, Red IP, VCA, ..)</t>
  </si>
  <si>
    <t>TR-EXOS-001</t>
  </si>
  <si>
    <t>Subd. Organización, Gestión de Ingeniería y Consultoría</t>
  </si>
  <si>
    <t>G. Servicios de Soporte</t>
  </si>
  <si>
    <t>Administrativo/a de apoyo en los trabajos de conservación y explotación de carreteras.</t>
  </si>
  <si>
    <t>Auxiliar técnico/Administrativo</t>
  </si>
  <si>
    <t>1. Apoyo administrativo en la tramitación y seguimiento de expedientes de conservación y explotación.
2. Gestión de documentación (recepción de solicitudes y documentos, registro, clasificación, archivo físico y digital,...).
3. Revisión y/o traslado telemático de solicitudes al responsable técnico del expediente.
4. Atención telefónica.</t>
  </si>
  <si>
    <t xml:space="preserve"> - Al menos 1 año de experiencia en la gestión y tramitación de documentación del sector de carreteras.
 - Dominio del paquete de Microsoft Office.
 - Valorable conocimiento programas informáticos de las Administraciones Públicas (Intranet/ DECRETO/ SIGUDA/ SIGEM/ PGEX/ INSIDE/ NUDO/ ALMACÉN/ AutorizEX/ ÉVALOS/ ASIF/ SGS/ Atlantis /Sitrangestion / Tasas /Autofirma ..)</t>
  </si>
  <si>
    <t xml:space="preserve">En el pdf aparece en blanco la celda de direción y no con la subdirección como en el excel.
Entendemos que estaría correcto y nos basaríamos en la subdirección, en este caso, al no haber gerencia, para verificar que es el mismo puesto. </t>
  </si>
  <si>
    <t>TR-EXOS-002</t>
  </si>
  <si>
    <t>Administrativo/a de apoyo en el control del transporte por carretera</t>
  </si>
  <si>
    <t>Gestión administrativa</t>
  </si>
  <si>
    <t>1. Registro y archivo digital de documentación. Registro de salida de documentación de Autorizaciones.
2. Revisión de la documentación requerida en las inspecciones y del formato de otros documentos (oficios e informes de auditorías).
3. Apoyo administrativo en la elaboración de informes.
4. Apoyo en la actuación inspectora y control en carreteras.</t>
  </si>
  <si>
    <t xml:space="preserve"> - Al menos 1 año de experiencia en la gestión y tramitación de documentación del sector de carreteras o ferroviario.
 - Dominio del paquete de Microsoft Office.
 - Valorable conocimiento programas informáticos de las Administraciones Públicas (Intranet/ DECRETO/ SIGUDA/ SIGEM/ PGEX/ INSIDE/ NUDO/ ALMACÉN/ AutorizEX/ ÉVALOS/ ASIF/ SGS/ Atlantis./SITRANGESTION..)</t>
  </si>
  <si>
    <t>TR-EXOS-003</t>
  </si>
  <si>
    <t>Administrativo/a de apoyo en la tramitación de documentación relacionada con el transporte internacional por carretera</t>
  </si>
  <si>
    <t>1. Apoyo administrativo en la tramitación y seguimiento de expedientes.
2. Revisión de documentación y facturas.
3. Actualización y mantenimiento de Base de Datos. Grabación de datos.
4. Archivo y envío, tanto digital como físicamente, de documentación.</t>
  </si>
  <si>
    <t xml:space="preserve"> - Al menos 1 año de experiencia en la gestión y tramitación de documentación del sector del transporte carreteras.
 - Dominio del paquete de Microsoft Office.
 - Valorable conocimiento programas informáticos de las Administraciones Públicas (Intranet/ DECRETO/ SIGUDA/ SIGEM/ PGEX/  - INSIDE/ NUDO/ ALMACÉN/ AutorizEX/ ÉVALOS/ ASIF/ SGS/ Atlantis /Sitrangestion / Tasas /Autofirma ..)</t>
  </si>
  <si>
    <t>TR-EXOT-001</t>
  </si>
  <si>
    <t>G. Servicios Técnicos</t>
  </si>
  <si>
    <t>Técnico/a de apoyo a la gestión y esguimiento de expedientes</t>
  </si>
  <si>
    <t>Gestión de expedientes</t>
  </si>
  <si>
    <t>1. Auditoría de operaciones/acciones cofinanciadas por fondos europeos (FEDER y Cef).
2. Manejo de programas ACER, ICP y SAP para el análisis de certificaciones, contratación y pagos.
3. Verificaciones administrativas (contratación, subvencionalidad, elegibilidad y gasto) y físicas (verificaciones in situ) de proyectos y obras.
4. Realización de reclamaciones contractuales, informes periciales, igualas técnico jurídicas (Contract Management).</t>
  </si>
  <si>
    <t xml:space="preserve"> - Experiencia de al menos 10 años como Jefe de Obra. 
 - Curso PMP Project Management Professional.
 - Ingles nivel C1.</t>
  </si>
  <si>
    <t>TR-EXOT-002</t>
  </si>
  <si>
    <t>Delineante obras ferroviarias</t>
  </si>
  <si>
    <t>CAD y otros</t>
  </si>
  <si>
    <t>1. Delineación de planos de trazado.
2. Delineación de detalles constructivos de montaje de vía.
3. Apoyo administrativo para la gestión de documentación.
4. Realización de planos As built.</t>
  </si>
  <si>
    <t>Técnico Sp Pro.Urba.Oper.Topograficas
FP2 Desarrollo y Aplicación de Proyectos
FP2 Construcción
FP2 Delineación
FP2 Desarrollo y Aplicación de Proyectos
 Conocimientos equivalentes equiparados por la empresa y/o experiencia consolidada en el ejercicio de la actividad profesional en la empresa y reconocida por esta.</t>
  </si>
  <si>
    <t xml:space="preserve"> - Al menos 2 años de experiencia en proyectos ferroviarios. 
 - Conocimientos a nivel experto de Autocad.</t>
  </si>
  <si>
    <t>TR-EXOT-003</t>
  </si>
  <si>
    <t>Tecnico/a experto en Recursos Humanos</t>
  </si>
  <si>
    <t>Técnico/a de RRHH</t>
  </si>
  <si>
    <t>1. Contestación de candidatos a través del gestor de comunicaciones y bolsa empleo: contestación de dudas de candidatos a través del gestor de SAP. Revisión de textos: los textos que se publican de los ofrecimientos de las diferentes OEP (sufren modificaciones y hay que revisarlos detenidamente para su posterior publicación en la página web).
2. Creación de certificados: certificados que suelen solicitar algunos futuros trabajadores ante su incorporación (por ejemplo, cuando tienen que desplazarse de su lugar de residencia habitual y necesitan alquilar un piso pero aún no tienen contrato como tal). Gestión y control de incidencias de contratación.
3. Creación de copias básicas: se realiza la unificación de los diferentes tipos de contratos que se emplean en cada perfil, también creando un único documento para ello. Adjudicación OEP.
4. Registro y gestión de concesiones (coberturas): cubrir vacantes de candidatos que van quedando libres (se debe a renuncias o bajas que se producen por algunos candidatos). Gestión de citaciones para firma presencial: se hace una organización horaria, según geografía, de los candidatos que tienen que ir a las oficinas para realizar la firma de su contrato.</t>
  </si>
  <si>
    <t>Licenciatura en Ciencias Políticas y Administración. Licenciatura en Sociología u otras licenciaturas universitarias.</t>
  </si>
  <si>
    <t xml:space="preserve">  - Al menos 2 años de experiencia en procesos de selección para cobertura de plazas.
  - Dominio a nivel de experto de los programas de Office Excel, Word y Access.
  - Conocimientos: SAP, Bolsaempleo, Adobe, Outlook.</t>
  </si>
  <si>
    <t>TR-EXOT-004</t>
  </si>
  <si>
    <t>Tecnico/a de apoyo a la gestión documental de expedientes</t>
  </si>
  <si>
    <t>1. Definir el modelo de administración electrónica, así como dirigir y coordinar su implantación. Organizar la documentación electrónica según lo establecido en el Modelo de Gestión Documental. Colaborar en la recogida de información y en la implementación del Modelo de Gestión Documental.
2. Favorecer que el Modelo de Gestión Documental se aplique en todos los archivos de gestión, así como el archivo definitivo. Identificar los procedimientos administrativos, dirigiendo su simplificación administrativa para facilitar su tramitación por medios electrónicos. Coordinar el desarrollo e implantación de los servicios electrónicos y herramientas de gestión definidos en las Leyes 39/2015 y 40/2015 a todos los procedimientos administrativos.
3. Participar en la difusión y formación a las distintas áreas para promover el cambio cultural necesario en el paso de la gestión tradicional del papel a la gestión integrada, funcional y compartida que representa la administración electrónica. Coordinar y supervisar la implantación del desarrollo de las nuevas Sedes Electrónicas y los procedimientos asociados.
4. Gestión de la información y de la documentación de su ámbito a través de aplicaciones informáticas (Bases de datos, procesadores de texto, hojas de cálculo, herramientas de videoconferencia, y aplicaciones propias de la entidad, etc.). Coordinar y administrar la implantación de Registro General a nivel territorial y el desarrollo de la nueva Sede Electrónica.</t>
  </si>
  <si>
    <t>Licenciatura en Documentación</t>
  </si>
  <si>
    <t xml:space="preserve">  -  Al menos 2 años de experiencia gestionado expedientes.
  - Dominio a nivel de experto de los programas de Office Excel, Word y Access.</t>
  </si>
  <si>
    <t>TR-EXOT-005</t>
  </si>
  <si>
    <t>Jefe/a de topografo en obra ferroviaria</t>
  </si>
  <si>
    <t>Topografía</t>
  </si>
  <si>
    <t>1. Montaje de vía en balasto en obras de Alta Velocidad.
2. Montaje de aparatos de vía (desvíos, escapes, aparatos de dilatación...).
3. Encajes de trazado ferroviarios.
4.Control geométrico y cuantitativo de las unidades de obra.</t>
  </si>
  <si>
    <t>Ingeniería Técnica en topografía</t>
  </si>
  <si>
    <t xml:space="preserve"> - Al menos 10 años de experiencia en obra ferroviaria. 
 - Manejo de Programas de Trazado Istram- Manejo de AutoCAD 2D y MDT. 
 - Experiencia mínima de 10 años en obra civil . 
 - Manejo de nivel digital /GPS y Estaciones totales de diferentes marcas.</t>
  </si>
  <si>
    <t>TR-EXOT-006</t>
  </si>
  <si>
    <t>Técnico/a de apoyo a la gestión de expedientes inmobiliarios.</t>
  </si>
  <si>
    <r>
      <t>1.-	Presentación de nuevos proyectos inmobiliarios: Alquiler de vehículos con conductor (estudio para cambiar conductores de empresa propio por empresa de alquiler con conductor), Coworking(cambio de ubicación de empleados mientras se realizan obras), Alquiler plazas parking (Aprovechamiento de plazas vacías en edificios), Geolocalización vehículos (sistema y control de localización en tiempo real de cualquier vehículo), Estudio de mercado de oficinas (reorganización de los espacios), Propuesta de aprovechamiento de locales (propuesta</t>
    </r>
    <r>
      <rPr>
        <b/>
        <sz val="11"/>
        <color rgb="FF1A4488"/>
        <rFont val="Poppins regular"/>
      </rPr>
      <t xml:space="preserve">
</t>
    </r>
    <r>
      <rPr>
        <sz val="11"/>
        <color rgb="FF1A4488"/>
        <rFont val="Poppins regular"/>
      </rPr>
      <t>2. Implantación de proyecto de imputación de gastos por Dirección General y espacios ocupados en cada edificio propiedad (todas las facturas de gastos de limpieza, mantenimiento, gas, luz, desratización, etc. , se desglosan, prorratean y se cargan por metro cuadrado ocupado por cada departamento).
3. Seguimiento periódico de los movimientos de los vehículos de renting a través de geolocalización. Confección de la parte financiera de los nuevos pliegos que se sacan a concurso (Pliego Agencia de Viajes y Pliego Vehículos de renting).
4. Confección de la parte financiera y redacción de los nuevos pliegos a sacar a concurso de conductores y servicio de recepción. Incidencias con la agencia de viajes. Interlocutor entre la agencia proveedora de servicios (viajes, pernoctaciones, coche de alquiler, etc.) y los departamentos que demandan el servicio.</t>
    </r>
  </si>
  <si>
    <t>Preferiblemente titulación universitaria media en finanzas (Diplomatura de banca y finanzas, Diplomado/a Financiero, Gestor/a inmobiliario, Marketing…) o conocimientos equivalentes equiparados por la empresa y/o experiencia consolidada en el ejercicio de la actividad profesional en la empresa y reconocida por ésta.</t>
  </si>
  <si>
    <t xml:space="preserve"> - Experiencia de al menos 10 años en trabajos similares. 
 - Curso de Asesor Financiero y Gestor Patrimonial. 
 - Curso de Asesor Financiero Europeo</t>
  </si>
  <si>
    <t>En el Pfd aparece cortada la frase de la primera funcion especifica.
Se cambia por PE</t>
  </si>
  <si>
    <t>TR-EXOT-007</t>
  </si>
  <si>
    <t>Jefe/a de topografía en obra ferroviaria</t>
  </si>
  <si>
    <t>1. Control geométrico de las diferentes unidades de obras (movimientos de tierras , deslizamientos, pantallas, estructuras…).
2. Control y seguimiento de mediciones de las unidades de obra.
3. Encajes y modificaciones de trazado.
4. Labores de oficina técnica.</t>
  </si>
  <si>
    <t>Grado en Ingeniería Geomática y Topografía</t>
  </si>
  <si>
    <t xml:space="preserve"> - Al menos 10 años de experiencia en obra ferroviaria. Manejo de AutoCAD 2D y MDT.
 - Manejo programa Topografía como Leica Infinity. 
 - Experiencia mínima de 10 años en obra civil . 
 - Manejo de nivel digital /GPS y Estaciones totales de diferentes marcas.</t>
  </si>
  <si>
    <t>TR-EXOT-008</t>
  </si>
  <si>
    <t>1. Renovación de vía en balasto en obras de mantenimiento en líneas de ancho convencional mediante metodología clásica y mediante carro de auscultación de vía en relativas.(Krabb o Carro Amberg adaptado a IMS)
2. Reposición /renovación de aparatos de vía(desvíos, escapes y travesías)
3. Encajes y modificaciones de trazado
4. Control geométrico y cuantitativo de las unidades de obra. revisión de relaciones valoradas</t>
  </si>
  <si>
    <t>Ingeniería técnica en topografía</t>
  </si>
  <si>
    <t xml:space="preserve"> - Al menos 10 años de experiencia en obra ferroviaria.
 - Manejo de Programas de Trazado(Ispol). 
 - Manejo de AutoCAD 2D y 3D y MDT. 
 - Experiencia mínima de 10 años en obra civil. 
 - Manejo de nivel digital /GPS y Estaciones totales de diferentes marcas.</t>
  </si>
  <si>
    <t>TR-EXOT-009</t>
  </si>
  <si>
    <t>Técnico/a de apoyo a expedientes PMR.</t>
  </si>
  <si>
    <t>1. Gestor del programa PMR, destinado a la asistencia de personas con discapacidad y/o movilidad reducida, en sus trayectos por las estaciones de tren y en la subida y bajada a los trenes.
2. Gestión de reclamaciones.
3. Tramitación de expedientes.
4. Realización de informes de supervisión de los servicios prestados por las distintas empresas que prestan el servicio PMR.</t>
  </si>
  <si>
    <t xml:space="preserve"> - Experiencia de al menos 10 años en temas relacionados.
  - Experto en Paquete Office con al menos 10 años de experiencia
</t>
  </si>
  <si>
    <t>TR-EXOT-010</t>
  </si>
  <si>
    <t>Técnico/a de apoyo a la contratación publica.</t>
  </si>
  <si>
    <t>Contratación Publica</t>
  </si>
  <si>
    <t>1. Revisiones Excepcionales de precios: Realización de informes de propuestas provisiones de REP, Subsanaciones, Denegaciones, Resoluciones de Aprobación. Solicitudes de Conformidades presupuestarias. Envío y notificación a los contratistas de las REP a través de GTM.
2. Gestión Administrativa tramitación (Actuaciones Técnicas):Ampliaciones de Plazo. Prórrogas Económicas. Liquidaciones. Expedientes de gastos. Modificados. Suspensiones temporales. Reajuste de anualidades. Gestión de encargos a medios Propios. Gestión de inicios de expedientes (licitaciones).
3. Preparar los resúmenes para los Comités de Contratación y Consejos de Administración.
4. Tramitación de expedientes.</t>
  </si>
  <si>
    <t>Diplomatura en Relaciones Laborales.</t>
  </si>
  <si>
    <t xml:space="preserve"> - Experiencia de al menos 10 años en temas relacionados.
 - Experto en Paquete Office con al menos 10 años de experiencia.</t>
  </si>
  <si>
    <t>TR-IC-001</t>
  </si>
  <si>
    <t>D.G. Negocio Internacional</t>
  </si>
  <si>
    <t>D. Comercial</t>
  </si>
  <si>
    <t>Asistente de Dirección</t>
  </si>
  <si>
    <t>Apoyo administrativo</t>
  </si>
  <si>
    <t xml:space="preserve">1. Funciones administrativas: atención telefónica, correos electrónicos, trámites administrativos internos (firmas, solicitudes de viajes).
2. Gestión agenda: reuniones, viajes, actos corporativos.
3. Clasificar, registrar y archivar comunicaciones y documentos.
4. Revisión de notas (redacción, ortografía y gramática).
</t>
  </si>
  <si>
    <t xml:space="preserve"> - Al menos un año de experiencia en labores de apoyo a la Dirección Comercial
 - Al menos un año de experiencia en gestión y coordinación de la asistencia a ferias del ámbito del transporte y eventos internacionales.
 - Al menos cuatro años de experiencia en gestión documental y administrativa.
 - Conocimientos de MS Office: Word, Excel, PowerPoint, Outlook, necesarias para el desempeño de las funciones. 
 - Inglés mínimo B1</t>
  </si>
  <si>
    <t>TR-ICXP-001</t>
  </si>
  <si>
    <t>G. Planificación Comercial</t>
  </si>
  <si>
    <t>Técnico/a de desarrollo de negocio internacional</t>
  </si>
  <si>
    <t xml:space="preserve">1. Labores de apoyo en desarrollo de negocio para la Delegación Comercial.
2. Seguimiento de oportunidades comerciales en las geografías de referencia.
3. Apoyo en la generación de acciones y estrategias comerciales en las geografías de referencia.
4. Búsqueda y captación de nuevos clientes y socios.
</t>
  </si>
  <si>
    <t>Grado en Ingeniería en Organización Industrial o titulación universitaria similar</t>
  </si>
  <si>
    <t xml:space="preserve"> - Master MBA in international Management ICEX-CECO.
 - Inglés nivel C1, valorable otro (s) idioma (s).
 - Dominio paquete Office y herramientas corporativas de gestión comercial para el desarrollo de las funciones.
 -Al menos dos años de experiencia en los mercados y clientes de las zonas geográficas de referencia.</t>
  </si>
  <si>
    <t>TR-ICXP-002</t>
  </si>
  <si>
    <t xml:space="preserve">1. Labores de apoyo en desarrollo de negocio para la Delegación Comercial
2. Seguimiento de oportunidades comerciales en las geografías de referencia
3. Apoyo en la generación de acciones y estrategias comerciales en las geografías de referencia.
4. Búsqueda y captación de nuevos clientes y socios.
</t>
  </si>
  <si>
    <t>Doble grado en Administración de Empresas y Derecho o titulación universitaria similar</t>
  </si>
  <si>
    <t xml:space="preserve"> - Master MBA in international Management ICEX
 - CECO - Inglés al menos B2, valorable otro (s) idioma (s)
 - Dominio paquete Office y herramientas corporativas de gestión comercial para el desarrollo de las funciones
 - Al menos dos años de experiencia en los mercados y clientes de las zonas geográficas de referencia</t>
  </si>
  <si>
    <t>TR-NRA-001</t>
  </si>
  <si>
    <t>D.G. Negocio Nacional</t>
  </si>
  <si>
    <t>D. N. Ferroviario</t>
  </si>
  <si>
    <t>Subd. C. ADIF Mantenimiento</t>
  </si>
  <si>
    <t>Técnico/a en Planificación y gestión de proyectos</t>
  </si>
  <si>
    <t xml:space="preserve">1. Apoyo en la planificación, seguimiento técnico y gestión administrativa de expedientes, garantizando el cumplimiento de los compromisos contractuales.
2. Identificación de riesgos y oportunidades.
3. Colaboración en el desarrollo y elaboración de ofertas.
4. Generación de certificaciones.
</t>
  </si>
  <si>
    <t>Máster Universitario Ingeniería Caminos, Canales y Puertos</t>
  </si>
  <si>
    <t xml:space="preserve"> - Experiencia profesional de al menos 3 años de los cuales 1 se haya desarrollado en el sector financiero como analista en desarrollo de software.
 - Adicionalmente deberá aportar:Conocimiento práctico de la Ley de Contratos del Sector Público Ley 3/17 y de la aplicación del artículo 32.Experiencia de al menos 1 año en la aplicación de la Resolución del Secretario de Estado de Transportes, Movilidad y Agenda Urbana de 24/06/2021 que regula las tarifas de aplicación a encargos a Ineco.
 - Haber trabajado durante 1 año en el sector ferroviario y en concreto con ADIF, aportando conocimiento en la tramitación administrativa de los encargos así como en la gestión de incidencias.
 - Experiencia de 1 año en la gestión de proyectos de mantenimiento ferroviario y en el seguimiento de los procesos de captación de recursos.
 - Capacidad demostrable con experiencia de al menos 1 año para aplicar procesos de licitación, análisis de pliegos, tipificación de ofertas, y análisis de incertidumbres/riesgos.
 - Conocimiento práctico durante al menos 1 año de herramientas de planificación de costes.
 - Experiencia de al menos 1 año en el proceso de certificación y facturación.
 - Nivel C1 Inglés.</t>
  </si>
  <si>
    <t>TR-NRO-001</t>
  </si>
  <si>
    <t>Subd. C. ADIF Obra Civil y Edificación</t>
  </si>
  <si>
    <t xml:space="preserve"> - Conocimiento práctico de la Ley de Contratos del Sector Público Ley 3/17 y de la aplicación del artículo 32 con experiencia de al menos 1 año en la aplicación de la Resolución del Secretario de Estado de Transportes, Movilidad y Agenda Urbana de 24/06/2021 que regula las tarifas de aplicación a encargos a Ineco.
 - Haber trabajado durante al menos 1 año en el sector ferroviario y en concreto con ADIF, aportando conocimiento en la tramitación. 
administrativa de los encargos así como en la gestión de incidencias.
 - Experiencia de al menos 1 año en la gestión de proyectos de Alta Velocidad, Estaciones, Servicios Logísticos y Consultoría.Capacidad y experiencia de al menos 1 año para aplicar procesos de licitación, análisis de pliegos, tipificación de ofertas, y análisis de incertidumbres/riesgos.
 - Conocimiento práctico de al menos 2 años en herramientas de planificación de costes con experiencia en procesos de certificación y facturación.
 - Formación en técnicas de negociación.
 - Nivel B2 Inglés.</t>
  </si>
  <si>
    <t>TR-NRO-002</t>
  </si>
  <si>
    <t>Ingeniería en Tecnologías Industriales con Máster Habilitante en Ingeniería Industrial</t>
  </si>
  <si>
    <t xml:space="preserve"> - Conocimiento práctico de la Ley de Contratos del Sector Público Ley 3/17 y de la aplicación del artículo 32 con experiencia de la menos 1 año en la aplicación de la Resolución del Secretario de Estado de Transportes, Movilidad y Agenda Urbana de 24/06/2021 que regula las tarifas de aplicación a encargos a Ineco.
 - Haber trabajado al menos 1 año en el sector ferroviario y en concreto con ADIF, aportando conocimiento en la tramitación administrativa de los encargos/contratos así como en la gestión de incidencias.
 - Experiencia de al menos 1 año en la gestión de grandes proyectos.
Conocimiento de los principales indicadores para el seguimiento económico de los proyectos.Participación activa durante al menos 1 año en procesos de licitación, análisis de pliegos, tipificación de ofertas, y análisis de incertidumbres/riesgos.
 - Conocimiento práctico durante al menos 2 años de herramientas de planificación de costes aportando además experiencia en el proceso de certificación y facturación.
 - Formación en vigilancia tecnológica e inteligencia competitiva.
 - Formación en Power BI.
 - Competencias en SAP, Qlik, R Studio, Matlab.</t>
  </si>
  <si>
    <t>TR-NRO-003</t>
  </si>
  <si>
    <t>1. Apoyo en la planificación, seguimiento técnico y gestión administrativa de expedientes, garantizando el cumplimiento de los compromisos contractuales.
2. Identificación de riesgos y oportunidades.
3. Colaboración en el desarrollo y elaboración de ofertas.
4. Generación de certificaciones.</t>
  </si>
  <si>
    <t>Ingeniería Civil
Especialidad de Transporte y Construcciones Civiles</t>
  </si>
  <si>
    <t xml:space="preserve"> - Conocimiento práctico de la Ley de Contratos del Sector Público Ley 3/17 y de la aplicación del artículo 32 con experiencia de la menos 1 año en la aplicación de la Resolución del Secretario de Estado de Transportes, Movilidad y Agenda Urbana de 24/06/2021 que regula las tarifas de aplicación a encargos a Ineco.
 - Haber trabajado al menos 1 año en el sector ferroviario y en concreto con ADIF, aportando conocimiento en la tramitación administrativa de los encargos/contratos así como en la gestión de incidencias.
 - Experiencia de al menos 1 año en la gestión de proyectos de Red Convencional, Estaciones de Viajeros y Control de la Circulación en Obras.
 - Conocimiento de los principales indicadores para el seguimiento económico de los proyectos.
 - Participación activa durante al menos 1 año en procesos de licitación, análisis de pliegos, tipificación de ofertas, y análisis de incertidumbres/riesgos.
 - Conocimiento práctico durante 2 años de herramientas de planificación de costes aportando además experiencia en el proceso de certificación y facturación.
 - Formación en materia empresarial (publicidad y marketing).Formación en Cálculo de Estructuras 3D CYPECAD y CYPE.
 - Nivel B2 Inglés.</t>
  </si>
  <si>
    <t>- La fecha a considerar para la valoración de los méritos será la fecha de finalización del plazo de presentación de solicitudes (20/03/2023).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21/03/2018 deberá indicar esta fecha en la columna "Fecha desde", dado que solo se valorarán los últimos 5 años. 
- En caso de que la persona mantenga vinculación laboral a fecha de finalización de plazo de solicitudes (20/03/2023), deberá indicar ésta como fecha en la columna "Fecha hasta", dado que solo se valorarán las fechas comprendidas en el rango de 5 años.</t>
  </si>
  <si>
    <t>Mérito 1) EXPERIENCIA EN INECO .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</si>
  <si>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SUBTOTAL PUNTOS
Puntuación máxima 12</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</si>
  <si>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</si>
  <si>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</si>
  <si>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</si>
  <si>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</si>
  <si>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de 2023.</t>
  </si>
  <si>
    <t>ok</t>
  </si>
  <si>
    <t>MODIFICADO</t>
  </si>
  <si>
    <t>OK</t>
  </si>
  <si>
    <t>Coordinador/a de
Administración en un clic</t>
  </si>
  <si>
    <t>EL LISTADO TIENE EL PUESTO TIPO INCORRECTO</t>
  </si>
  <si>
    <t>Titulación Universitaria Superior (Nivel 3 MECES / 7 EQF (máster) 
Ingeniería de Caminos, Canales y Puertos, Ingeniería Geológica, Ingeniería de Minas, Licenciatura en Geología, o 
Máster Oficial en Recursos Hídricos o Hidrogeología.</t>
  </si>
  <si>
    <t>CONFIRMAMOS QUE SE REFIERE A TITULACIÓN SUPERIOR (MECES3) EN LAS TITULACIONES INDICADAS</t>
  </si>
  <si>
    <t>Director/a de Ejecución</t>
  </si>
  <si>
    <t>EL LISTADO TENÍA LOS APARTADOS "RAMA" Y "GRUPO PROFESIONAL" INCORRECTOS</t>
  </si>
  <si>
    <t>EN EL LISTADO ES INCORRECTO, DEBE APARECER COMO EN EL ANEXO</t>
  </si>
  <si>
    <r>
      <rPr>
        <b/>
        <sz val="12"/>
        <color rgb="FF1A4488"/>
        <rFont val="Poppins regular"/>
      </rPr>
      <t xml:space="preserve">DECLARO BAJO MI RESPONSABILIDAD:
</t>
    </r>
    <r>
      <rPr>
        <sz val="12"/>
        <color rgb="FF1A4488"/>
        <rFont val="Poppins regular"/>
      </rPr>
      <t>Que cumplo con los requisitos exigidos de la convocatoria publicada el 28 de febrero 2023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</si>
</sst>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0" x14ac:knownFonts="1">
    <font>
      <sz val="10"/>
      <color rgb="FF000000"/>
      <name val="Times New Roman"/>
      <charset val="204"/>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sz val="24"/>
      <name val="Poppins regular"/>
    </font>
    <font>
      <b/>
      <sz val="10"/>
      <color theme="1"/>
      <name val="Poppins regular"/>
    </font>
    <font>
      <sz val="9"/>
      <name val="Poppins regular"/>
    </font>
    <font>
      <b/>
      <sz val="11"/>
      <color theme="0"/>
      <name val="Calibri"/>
      <scheme val="minor"/>
    </font>
    <font>
      <b/>
      <sz val="11"/>
      <color theme="1"/>
      <name val="Calibri"/>
      <scheme val="minor"/>
    </font>
    <font>
      <sz val="9"/>
      <name val="Calibri"/>
      <scheme val="minor"/>
    </font>
    <font>
      <sz val="11"/>
      <color rgb="FF1A4488"/>
      <name val="Poppins regular"/>
    </font>
    <font>
      <b/>
      <sz val="11"/>
      <color rgb="FF1A4488"/>
      <name val="Poppins regular"/>
    </font>
  </fonts>
  <fills count="12">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rgb="FFFFC000"/>
        <bgColor indexed="64"/>
      </patternFill>
    </fill>
    <fill>
      <patternFill patternType="solid">
        <fgColor theme="4"/>
        <bgColor indexed="64"/>
      </patternFill>
    </fill>
    <fill>
      <patternFill patternType="solid">
        <fgColor theme="4" tint="0.59999389629810485"/>
        <bgColor indexed="64"/>
      </patternFill>
    </fill>
  </fills>
  <borders count="49">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
      <left/>
      <right style="thin">
        <color rgb="FF000000"/>
      </right>
      <top style="thin">
        <color rgb="FF000000"/>
      </top>
      <bottom/>
      <diagonal/>
    </border>
  </borders>
  <cellStyleXfs count="6">
    <xf numFmtId="0" fontId="0" fillId="0" borderId="0"/>
    <xf numFmtId="0" fontId="3" fillId="0" borderId="0"/>
    <xf numFmtId="0" fontId="5" fillId="0" borderId="0" applyNumberFormat="0" applyFill="0" applyBorder="0" applyAlignment="0" applyProtection="0"/>
    <xf numFmtId="0" fontId="4" fillId="0" borderId="0"/>
    <xf numFmtId="0" fontId="2" fillId="0" borderId="0"/>
    <xf numFmtId="0" fontId="1" fillId="0" borderId="0"/>
  </cellStyleXfs>
  <cellXfs count="203">
    <xf numFmtId="0" fontId="0" fillId="0" borderId="0" xfId="0" applyAlignment="1">
      <alignment horizontal="left" vertical="top"/>
    </xf>
    <xf numFmtId="0" fontId="6" fillId="0" borderId="0" xfId="0" applyFont="1" applyAlignment="1" applyProtection="1">
      <alignment horizontal="left" vertical="top"/>
      <protection locked="0"/>
    </xf>
    <xf numFmtId="0" fontId="6" fillId="0" borderId="0" xfId="0" applyFont="1" applyAlignment="1">
      <alignment horizontal="left" vertical="top"/>
    </xf>
    <xf numFmtId="0" fontId="8" fillId="5" borderId="7" xfId="0" applyFont="1" applyFill="1" applyBorder="1" applyAlignment="1">
      <alignment horizontal="center" vertical="center" wrapText="1"/>
    </xf>
    <xf numFmtId="0" fontId="14" fillId="2" borderId="0" xfId="0" applyFont="1" applyFill="1"/>
    <xf numFmtId="0" fontId="6" fillId="2" borderId="0" xfId="0" applyFont="1" applyFill="1" applyProtection="1">
      <protection hidden="1"/>
    </xf>
    <xf numFmtId="0" fontId="6" fillId="2" borderId="0" xfId="0" applyFont="1" applyFill="1"/>
    <xf numFmtId="0" fontId="6" fillId="2" borderId="0" xfId="0" applyFont="1" applyFill="1" applyAlignment="1">
      <alignment horizontal="left" vertical="center"/>
    </xf>
    <xf numFmtId="0" fontId="16" fillId="2" borderId="0" xfId="0" applyFont="1" applyFill="1" applyAlignment="1">
      <alignment vertical="center" wrapText="1"/>
    </xf>
    <xf numFmtId="0" fontId="6" fillId="2" borderId="0" xfId="0" applyFont="1" applyFill="1" applyAlignment="1">
      <alignment wrapText="1"/>
    </xf>
    <xf numFmtId="0" fontId="15" fillId="2" borderId="0" xfId="0" applyFont="1" applyFill="1" applyAlignment="1">
      <alignment horizontal="left" wrapText="1"/>
    </xf>
    <xf numFmtId="0" fontId="20" fillId="0" borderId="0" xfId="2" applyFont="1" applyFill="1" applyBorder="1" applyAlignment="1" applyProtection="1">
      <alignment horizontal="left" vertical="top"/>
      <protection locked="0"/>
    </xf>
    <xf numFmtId="0" fontId="24" fillId="5" borderId="10" xfId="0" applyFont="1" applyFill="1" applyBorder="1" applyAlignment="1">
      <alignment horizontal="center" vertical="center" wrapText="1"/>
    </xf>
    <xf numFmtId="0" fontId="25" fillId="5" borderId="7" xfId="0" applyFont="1" applyFill="1" applyBorder="1" applyAlignment="1" applyProtection="1">
      <alignment horizontal="center" vertical="center"/>
      <protection hidden="1"/>
    </xf>
    <xf numFmtId="164" fontId="25" fillId="5" borderId="10" xfId="0" applyNumberFormat="1" applyFont="1" applyFill="1" applyBorder="1" applyAlignment="1" applyProtection="1">
      <alignment horizontal="center" vertical="center" wrapText="1"/>
      <protection hidden="1"/>
    </xf>
    <xf numFmtId="0" fontId="15" fillId="2" borderId="0" xfId="0" applyFont="1" applyFill="1" applyAlignment="1">
      <alignment horizontal="center" vertical="center" wrapText="1"/>
    </xf>
    <xf numFmtId="14" fontId="27" fillId="0" borderId="7" xfId="0" applyNumberFormat="1" applyFont="1" applyBorder="1" applyAlignment="1" applyProtection="1">
      <alignment horizontal="center" vertical="center" wrapText="1"/>
      <protection locked="0"/>
    </xf>
    <xf numFmtId="2" fontId="32" fillId="0" borderId="15" xfId="0" applyNumberFormat="1" applyFont="1" applyBorder="1" applyAlignment="1" applyProtection="1">
      <alignment horizontal="center" vertical="center" wrapText="1"/>
      <protection locked="0"/>
    </xf>
    <xf numFmtId="0" fontId="11" fillId="8" borderId="0" xfId="0" applyFont="1" applyFill="1" applyAlignment="1">
      <alignment wrapText="1"/>
    </xf>
    <xf numFmtId="0" fontId="6" fillId="0" borderId="17" xfId="0" applyFont="1" applyBorder="1" applyAlignment="1" applyProtection="1">
      <alignment horizontal="left" vertical="top"/>
      <protection locked="0"/>
    </xf>
    <xf numFmtId="0" fontId="6" fillId="0" borderId="18" xfId="0" applyFont="1" applyBorder="1" applyAlignment="1" applyProtection="1">
      <alignment horizontal="left" vertical="top"/>
      <protection locked="0"/>
    </xf>
    <xf numFmtId="0" fontId="6" fillId="0" borderId="19" xfId="0" applyFont="1" applyBorder="1" applyAlignment="1" applyProtection="1">
      <alignment horizontal="left" vertical="top"/>
      <protection locked="0"/>
    </xf>
    <xf numFmtId="0" fontId="6" fillId="0" borderId="20" xfId="0" applyFont="1" applyBorder="1" applyAlignment="1">
      <alignment horizontal="left" vertical="top"/>
    </xf>
    <xf numFmtId="0" fontId="6" fillId="0" borderId="21" xfId="0" applyFont="1" applyBorder="1" applyAlignment="1">
      <alignment horizontal="left" vertical="top"/>
    </xf>
    <xf numFmtId="0" fontId="13" fillId="4" borderId="35" xfId="0" applyFont="1" applyFill="1" applyBorder="1" applyAlignment="1">
      <alignment vertical="center" wrapText="1"/>
    </xf>
    <xf numFmtId="1" fontId="12" fillId="4" borderId="36" xfId="0" applyNumberFormat="1" applyFont="1" applyFill="1" applyBorder="1" applyAlignment="1">
      <alignment horizontal="center" vertical="center" shrinkToFit="1"/>
    </xf>
    <xf numFmtId="0" fontId="24" fillId="5" borderId="29" xfId="0" applyFont="1" applyFill="1" applyBorder="1" applyAlignment="1">
      <alignment horizontal="center" vertical="center" wrapText="1"/>
    </xf>
    <xf numFmtId="0" fontId="24" fillId="5" borderId="25" xfId="0" applyFont="1" applyFill="1" applyBorder="1" applyAlignment="1">
      <alignment horizontal="center" vertical="center" wrapText="1"/>
    </xf>
    <xf numFmtId="164" fontId="12" fillId="5" borderId="25" xfId="0" applyNumberFormat="1" applyFont="1" applyFill="1" applyBorder="1" applyAlignment="1" applyProtection="1">
      <alignment horizontal="center" vertical="center" wrapText="1"/>
      <protection hidden="1"/>
    </xf>
    <xf numFmtId="1" fontId="12" fillId="4" borderId="38" xfId="0" applyNumberFormat="1" applyFont="1" applyFill="1" applyBorder="1" applyAlignment="1">
      <alignment horizontal="center" vertical="center" shrinkToFit="1"/>
    </xf>
    <xf numFmtId="164" fontId="9" fillId="5" borderId="37" xfId="0" applyNumberFormat="1" applyFont="1" applyFill="1" applyBorder="1" applyAlignment="1" applyProtection="1">
      <alignment horizontal="center" vertical="center" wrapText="1"/>
      <protection hidden="1"/>
    </xf>
    <xf numFmtId="0" fontId="6" fillId="2" borderId="20" xfId="0" applyFont="1" applyFill="1" applyBorder="1" applyAlignment="1">
      <alignment horizontal="left" vertical="center"/>
    </xf>
    <xf numFmtId="0" fontId="6" fillId="2" borderId="21" xfId="0" applyFont="1" applyFill="1" applyBorder="1" applyAlignment="1">
      <alignment horizontal="left" vertical="center"/>
    </xf>
    <xf numFmtId="0" fontId="6" fillId="2" borderId="20" xfId="0" applyFont="1" applyFill="1" applyBorder="1"/>
    <xf numFmtId="0" fontId="29" fillId="2" borderId="0" xfId="0" applyFont="1" applyFill="1" applyAlignment="1">
      <alignment horizontal="right" vertical="center" wrapText="1"/>
    </xf>
    <xf numFmtId="0" fontId="29" fillId="2" borderId="0" xfId="0" applyFont="1" applyFill="1" applyAlignment="1">
      <alignment horizontal="left" vertical="center" wrapText="1"/>
    </xf>
    <xf numFmtId="0" fontId="11" fillId="7" borderId="0" xfId="0" applyFont="1" applyFill="1" applyAlignment="1" applyProtection="1">
      <alignment wrapText="1"/>
      <protection locked="0"/>
    </xf>
    <xf numFmtId="0" fontId="16" fillId="2" borderId="21" xfId="0" applyFont="1" applyFill="1" applyBorder="1" applyAlignment="1">
      <alignment vertical="center" wrapText="1"/>
    </xf>
    <xf numFmtId="0" fontId="6" fillId="2" borderId="20" xfId="0" applyFont="1" applyFill="1" applyBorder="1" applyAlignment="1">
      <alignment wrapText="1"/>
    </xf>
    <xf numFmtId="0" fontId="17" fillId="2" borderId="0" xfId="0" applyFont="1" applyFill="1"/>
    <xf numFmtId="0" fontId="6" fillId="2" borderId="21" xfId="0" applyFont="1" applyFill="1" applyBorder="1"/>
    <xf numFmtId="0" fontId="30" fillId="2" borderId="0" xfId="0" applyFont="1" applyFill="1" applyAlignment="1">
      <alignment horizontal="right" vertical="center"/>
    </xf>
    <xf numFmtId="0" fontId="30" fillId="2" borderId="0" xfId="0" applyFont="1" applyFill="1" applyAlignment="1">
      <alignment vertical="center"/>
    </xf>
    <xf numFmtId="0" fontId="30" fillId="2" borderId="0" xfId="0" applyFont="1" applyFill="1" applyAlignment="1">
      <alignment horizontal="center" vertical="center"/>
    </xf>
    <xf numFmtId="0" fontId="18" fillId="0" borderId="0" xfId="0" applyFont="1"/>
    <xf numFmtId="0" fontId="17" fillId="2" borderId="0" xfId="0" applyFont="1" applyFill="1" applyAlignment="1">
      <alignment horizontal="left"/>
    </xf>
    <xf numFmtId="0" fontId="28" fillId="2" borderId="0" xfId="0" applyFont="1" applyFill="1" applyAlignment="1">
      <alignment vertical="center"/>
    </xf>
    <xf numFmtId="0" fontId="29" fillId="2" borderId="0" xfId="0" applyFont="1" applyFill="1" applyAlignment="1">
      <alignment vertical="center"/>
    </xf>
    <xf numFmtId="0" fontId="29" fillId="2" borderId="0" xfId="0" applyFont="1" applyFill="1" applyAlignment="1">
      <alignment vertical="top"/>
    </xf>
    <xf numFmtId="0" fontId="19" fillId="2" borderId="0" xfId="0" applyFont="1" applyFill="1"/>
    <xf numFmtId="0" fontId="6" fillId="2" borderId="39" xfId="0" applyFont="1" applyFill="1" applyBorder="1"/>
    <xf numFmtId="0" fontId="6" fillId="2" borderId="40" xfId="0" applyFont="1" applyFill="1" applyBorder="1"/>
    <xf numFmtId="0" fontId="29" fillId="2" borderId="40" xfId="0" applyFont="1" applyFill="1" applyBorder="1" applyAlignment="1">
      <alignment vertical="center"/>
    </xf>
    <xf numFmtId="0" fontId="30" fillId="2" borderId="40" xfId="0" applyFont="1" applyFill="1" applyBorder="1" applyAlignment="1">
      <alignment vertical="center"/>
    </xf>
    <xf numFmtId="0" fontId="17" fillId="2" borderId="40" xfId="0" applyFont="1" applyFill="1" applyBorder="1" applyAlignment="1">
      <alignment vertical="center"/>
    </xf>
    <xf numFmtId="0" fontId="6" fillId="2" borderId="41" xfId="0" applyFont="1" applyFill="1" applyBorder="1"/>
    <xf numFmtId="0" fontId="11" fillId="7" borderId="0" xfId="0" applyFont="1" applyFill="1" applyAlignment="1" applyProtection="1">
      <alignment horizontal="center" vertical="center" wrapText="1"/>
      <protection locked="0"/>
    </xf>
    <xf numFmtId="0" fontId="4" fillId="0" borderId="0" xfId="0" applyFont="1" applyAlignment="1">
      <alignment horizontal="left" vertical="top"/>
    </xf>
    <xf numFmtId="14" fontId="34" fillId="0" borderId="24" xfId="0" applyNumberFormat="1" applyFont="1" applyBorder="1" applyAlignment="1" applyProtection="1">
      <alignment horizontal="center" vertical="top" wrapText="1"/>
      <protection locked="0" hidden="1"/>
    </xf>
    <xf numFmtId="14" fontId="34" fillId="0" borderId="12" xfId="0" applyNumberFormat="1" applyFont="1" applyBorder="1" applyAlignment="1" applyProtection="1">
      <alignment horizontal="center" vertical="top" wrapText="1"/>
      <protection locked="0" hidden="1"/>
    </xf>
    <xf numFmtId="164" fontId="9" fillId="5" borderId="25" xfId="0" applyNumberFormat="1" applyFont="1" applyFill="1" applyBorder="1" applyAlignment="1" applyProtection="1">
      <alignment horizontal="center" vertical="center" wrapText="1"/>
      <protection hidden="1"/>
    </xf>
    <xf numFmtId="0" fontId="35" fillId="10" borderId="46" xfId="5" applyFont="1" applyFill="1" applyBorder="1" applyAlignment="1">
      <alignment horizontal="center" vertical="center" wrapText="1"/>
    </xf>
    <xf numFmtId="0" fontId="36" fillId="3" borderId="46" xfId="5" applyFont="1" applyFill="1" applyBorder="1" applyAlignment="1">
      <alignment horizontal="center" vertical="center" wrapText="1"/>
    </xf>
    <xf numFmtId="0" fontId="35" fillId="10" borderId="46" xfId="5" applyFont="1" applyFill="1" applyBorder="1" applyAlignment="1">
      <alignment horizontal="center" vertical="center"/>
    </xf>
    <xf numFmtId="49" fontId="37" fillId="9" borderId="7" xfId="5" applyNumberFormat="1" applyFont="1" applyFill="1" applyBorder="1" applyAlignment="1" applyProtection="1">
      <alignment horizontal="center" vertical="center" wrapText="1"/>
      <protection locked="0"/>
    </xf>
    <xf numFmtId="49" fontId="37" fillId="9" borderId="7" xfId="5" applyNumberFormat="1" applyFont="1" applyFill="1" applyBorder="1" applyAlignment="1" applyProtection="1">
      <alignment horizontal="center" vertical="center"/>
      <protection locked="0"/>
    </xf>
    <xf numFmtId="0" fontId="37" fillId="11" borderId="7" xfId="5" applyFont="1" applyFill="1" applyBorder="1" applyAlignment="1" applyProtection="1">
      <alignment horizontal="center" vertical="center" wrapText="1"/>
      <protection locked="0"/>
    </xf>
    <xf numFmtId="49" fontId="37" fillId="0" borderId="7" xfId="5" applyNumberFormat="1" applyFont="1" applyBorder="1" applyAlignment="1" applyProtection="1">
      <alignment horizontal="center" vertical="center" wrapText="1"/>
      <protection locked="0"/>
    </xf>
    <xf numFmtId="0" fontId="4" fillId="0" borderId="7" xfId="5" applyFont="1" applyBorder="1" applyAlignment="1" applyProtection="1">
      <alignment horizontal="center" vertical="center" wrapText="1"/>
      <protection locked="0"/>
    </xf>
    <xf numFmtId="0" fontId="1" fillId="0" borderId="0" xfId="5" applyAlignment="1">
      <alignment vertical="center" wrapText="1"/>
    </xf>
    <xf numFmtId="0" fontId="1" fillId="0" borderId="46" xfId="5" applyBorder="1" applyAlignment="1">
      <alignment horizontal="center" vertical="center" wrapText="1"/>
    </xf>
    <xf numFmtId="0" fontId="1" fillId="0" borderId="46" xfId="5" applyBorder="1" applyAlignment="1">
      <alignment horizontal="left" vertical="center" wrapText="1"/>
    </xf>
    <xf numFmtId="0" fontId="1" fillId="0" borderId="46" xfId="5" applyBorder="1" applyAlignment="1">
      <alignment horizontal="left" vertical="center"/>
    </xf>
    <xf numFmtId="0" fontId="1" fillId="0" borderId="46" xfId="5" applyBorder="1" applyAlignment="1" applyProtection="1">
      <alignment horizontal="left" vertical="center" wrapText="1"/>
      <protection locked="0"/>
    </xf>
    <xf numFmtId="0" fontId="1" fillId="0" borderId="46" xfId="5" applyBorder="1" applyAlignment="1" applyProtection="1">
      <alignment horizontal="left" vertical="top" wrapText="1"/>
      <protection locked="0"/>
    </xf>
    <xf numFmtId="0" fontId="1" fillId="0" borderId="46" xfId="5" applyBorder="1" applyAlignment="1" applyProtection="1">
      <alignment horizontal="center" vertical="center" wrapText="1"/>
      <protection locked="0"/>
    </xf>
    <xf numFmtId="0" fontId="1" fillId="0" borderId="0" xfId="5" applyAlignment="1">
      <alignment horizontal="center" vertical="center" wrapText="1"/>
    </xf>
    <xf numFmtId="0" fontId="1" fillId="9" borderId="46" xfId="5" applyFill="1" applyBorder="1" applyAlignment="1">
      <alignment horizontal="center" vertical="center" wrapText="1"/>
    </xf>
    <xf numFmtId="0" fontId="1" fillId="0" borderId="0" xfId="5" applyAlignment="1" applyProtection="1">
      <alignment horizontal="center" vertical="center" wrapText="1"/>
      <protection locked="0"/>
    </xf>
    <xf numFmtId="0" fontId="38" fillId="0" borderId="46" xfId="5" applyFont="1" applyBorder="1" applyAlignment="1" applyProtection="1">
      <alignment horizontal="left" vertical="center" wrapText="1"/>
      <protection locked="0"/>
    </xf>
    <xf numFmtId="0" fontId="1" fillId="0" borderId="46" xfId="5" applyBorder="1" applyAlignment="1" applyProtection="1">
      <alignment vertical="top" wrapText="1"/>
      <protection locked="0"/>
    </xf>
    <xf numFmtId="0" fontId="1" fillId="0" borderId="47" xfId="5" applyBorder="1" applyAlignment="1">
      <alignment horizontal="center"/>
    </xf>
    <xf numFmtId="0" fontId="1" fillId="0" borderId="47" xfId="5" applyBorder="1"/>
    <xf numFmtId="0" fontId="1" fillId="0" borderId="47" xfId="5" applyBorder="1" applyAlignment="1">
      <alignment horizontal="left"/>
    </xf>
    <xf numFmtId="0" fontId="1" fillId="0" borderId="0" xfId="5" applyProtection="1">
      <protection locked="0"/>
    </xf>
    <xf numFmtId="0" fontId="1" fillId="0" borderId="0" xfId="5" applyAlignment="1" applyProtection="1">
      <alignment vertical="top"/>
      <protection locked="0"/>
    </xf>
    <xf numFmtId="0" fontId="1" fillId="0" borderId="0" xfId="5"/>
    <xf numFmtId="0" fontId="1" fillId="0" borderId="46" xfId="5" applyBorder="1" applyAlignment="1">
      <alignment horizontal="center"/>
    </xf>
    <xf numFmtId="0" fontId="1" fillId="0" borderId="46" xfId="5" applyBorder="1"/>
    <xf numFmtId="0" fontId="1" fillId="0" borderId="46" xfId="5" applyBorder="1" applyAlignment="1">
      <alignment horizontal="left"/>
    </xf>
    <xf numFmtId="0" fontId="1" fillId="0" borderId="0" xfId="5" applyAlignment="1">
      <alignment horizontal="center"/>
    </xf>
    <xf numFmtId="0" fontId="1" fillId="0" borderId="0" xfId="5" applyAlignment="1">
      <alignment horizontal="left"/>
    </xf>
    <xf numFmtId="49" fontId="34" fillId="2" borderId="10" xfId="0" applyNumberFormat="1" applyFont="1" applyFill="1" applyBorder="1" applyAlignment="1" applyProtection="1">
      <alignment horizontal="center" vertical="top"/>
      <protection locked="0" hidden="1"/>
    </xf>
    <xf numFmtId="49" fontId="34" fillId="2" borderId="11" xfId="0" applyNumberFormat="1" applyFont="1" applyFill="1" applyBorder="1" applyAlignment="1" applyProtection="1">
      <alignment horizontal="center" vertical="top"/>
      <protection locked="0" hidden="1"/>
    </xf>
    <xf numFmtId="49" fontId="34" fillId="2" borderId="12" xfId="0" applyNumberFormat="1" applyFont="1" applyFill="1" applyBorder="1" applyAlignment="1" applyProtection="1">
      <alignment horizontal="center" vertical="top"/>
      <protection locked="0" hidden="1"/>
    </xf>
    <xf numFmtId="49" fontId="34" fillId="2" borderId="10" xfId="0" applyNumberFormat="1" applyFont="1" applyFill="1" applyBorder="1" applyAlignment="1" applyProtection="1">
      <alignment horizontal="center" vertical="top" wrapText="1"/>
      <protection locked="0" hidden="1"/>
    </xf>
    <xf numFmtId="49" fontId="34" fillId="2" borderId="12" xfId="0" applyNumberFormat="1" applyFont="1" applyFill="1" applyBorder="1" applyAlignment="1" applyProtection="1">
      <alignment horizontal="center" vertical="top" wrapText="1"/>
      <protection locked="0" hidden="1"/>
    </xf>
    <xf numFmtId="49" fontId="34" fillId="2" borderId="10" xfId="0" applyNumberFormat="1" applyFont="1" applyFill="1" applyBorder="1" applyAlignment="1" applyProtection="1">
      <alignment horizontal="center" vertical="center" wrapText="1"/>
      <protection locked="0" hidden="1"/>
    </xf>
    <xf numFmtId="49" fontId="34" fillId="2" borderId="11" xfId="0" applyNumberFormat="1" applyFont="1" applyFill="1" applyBorder="1" applyAlignment="1" applyProtection="1">
      <alignment horizontal="center" vertical="center" wrapText="1"/>
      <protection locked="0" hidden="1"/>
    </xf>
    <xf numFmtId="49" fontId="34" fillId="2" borderId="12" xfId="0" applyNumberFormat="1" applyFont="1" applyFill="1" applyBorder="1" applyAlignment="1" applyProtection="1">
      <alignment horizontal="center" vertical="center" wrapText="1"/>
      <protection locked="0" hidden="1"/>
    </xf>
    <xf numFmtId="0" fontId="12" fillId="4" borderId="27" xfId="0" applyFont="1" applyFill="1" applyBorder="1" applyAlignment="1">
      <alignment horizontal="left" vertical="center" wrapText="1"/>
    </xf>
    <xf numFmtId="0" fontId="12" fillId="4" borderId="4" xfId="0" applyFont="1" applyFill="1" applyBorder="1" applyAlignment="1">
      <alignment horizontal="left" vertical="center" wrapText="1"/>
    </xf>
    <xf numFmtId="0" fontId="12" fillId="4" borderId="48" xfId="0" applyFont="1" applyFill="1" applyBorder="1" applyAlignment="1">
      <alignment horizontal="left" vertical="center" wrapText="1"/>
    </xf>
    <xf numFmtId="49" fontId="34" fillId="2" borderId="10" xfId="0" applyNumberFormat="1" applyFont="1" applyFill="1" applyBorder="1" applyAlignment="1" applyProtection="1">
      <alignment horizontal="center"/>
      <protection locked="0" hidden="1"/>
    </xf>
    <xf numFmtId="49" fontId="34" fillId="2" borderId="12" xfId="0" applyNumberFormat="1" applyFont="1" applyFill="1" applyBorder="1" applyAlignment="1" applyProtection="1">
      <alignment horizontal="center"/>
      <protection locked="0" hidden="1"/>
    </xf>
    <xf numFmtId="0" fontId="7" fillId="4" borderId="1" xfId="0" applyFont="1" applyFill="1" applyBorder="1" applyAlignment="1">
      <alignment horizontal="center" vertical="center" wrapText="1"/>
    </xf>
    <xf numFmtId="0" fontId="7" fillId="4" borderId="23" xfId="0" applyFont="1" applyFill="1" applyBorder="1" applyAlignment="1">
      <alignment horizontal="center" vertical="center" wrapText="1"/>
    </xf>
    <xf numFmtId="0" fontId="22" fillId="4" borderId="22" xfId="0" applyFont="1" applyFill="1" applyBorder="1" applyAlignment="1">
      <alignment horizontal="center" vertical="center" wrapText="1"/>
    </xf>
    <xf numFmtId="0" fontId="22" fillId="4" borderId="2" xfId="0" applyFont="1" applyFill="1" applyBorder="1" applyAlignment="1">
      <alignment horizontal="center" vertical="center" wrapText="1"/>
    </xf>
    <xf numFmtId="49" fontId="34" fillId="2" borderId="7" xfId="0" applyNumberFormat="1" applyFont="1" applyFill="1" applyBorder="1" applyAlignment="1" applyProtection="1">
      <alignment horizontal="center" vertical="center" wrapText="1"/>
      <protection locked="0" hidden="1"/>
    </xf>
    <xf numFmtId="0" fontId="31" fillId="3" borderId="40" xfId="0" applyFont="1" applyFill="1" applyBorder="1" applyAlignment="1" applyProtection="1">
      <alignment horizontal="center" vertical="center"/>
      <protection locked="0"/>
    </xf>
    <xf numFmtId="0" fontId="9" fillId="5" borderId="24" xfId="0" applyFont="1" applyFill="1" applyBorder="1" applyAlignment="1">
      <alignment horizontal="right" vertical="center" wrapText="1"/>
    </xf>
    <xf numFmtId="0" fontId="9" fillId="5" borderId="7" xfId="0" applyFont="1" applyFill="1" applyBorder="1" applyAlignment="1">
      <alignment horizontal="right" vertical="center" wrapText="1"/>
    </xf>
    <xf numFmtId="0" fontId="29" fillId="2" borderId="0" xfId="0" applyFont="1" applyFill="1" applyAlignment="1">
      <alignment horizontal="left" vertical="center" wrapText="1"/>
    </xf>
    <xf numFmtId="0" fontId="30" fillId="2" borderId="0" xfId="0" applyFont="1" applyFill="1" applyAlignment="1">
      <alignment horizontal="justify" vertical="center" wrapText="1"/>
    </xf>
    <xf numFmtId="0" fontId="11" fillId="3" borderId="0" xfId="0" applyFont="1" applyFill="1" applyAlignment="1" applyProtection="1">
      <alignment horizontal="center" vertical="center" wrapText="1"/>
      <protection locked="0"/>
    </xf>
    <xf numFmtId="0" fontId="11" fillId="3" borderId="0" xfId="0" applyFont="1" applyFill="1" applyAlignment="1" applyProtection="1">
      <alignment horizontal="center" wrapText="1"/>
      <protection locked="0"/>
    </xf>
    <xf numFmtId="0" fontId="30" fillId="2" borderId="0" xfId="0" applyFont="1" applyFill="1" applyAlignment="1">
      <alignment horizontal="center" vertical="center"/>
    </xf>
    <xf numFmtId="0" fontId="9" fillId="5" borderId="33" xfId="0" applyFont="1" applyFill="1" applyBorder="1" applyAlignment="1" applyProtection="1">
      <alignment horizontal="right" vertical="center" wrapText="1"/>
      <protection hidden="1"/>
    </xf>
    <xf numFmtId="0" fontId="9" fillId="5" borderId="9" xfId="0" applyFont="1" applyFill="1" applyBorder="1" applyAlignment="1" applyProtection="1">
      <alignment horizontal="right" vertical="center" wrapText="1"/>
      <protection hidden="1"/>
    </xf>
    <xf numFmtId="0" fontId="9" fillId="5" borderId="14" xfId="0" applyFont="1" applyFill="1" applyBorder="1" applyAlignment="1" applyProtection="1">
      <alignment horizontal="right" vertical="center" wrapText="1"/>
      <protection hidden="1"/>
    </xf>
    <xf numFmtId="0" fontId="9" fillId="5" borderId="29" xfId="0" applyFont="1" applyFill="1" applyBorder="1" applyAlignment="1">
      <alignment horizontal="right" vertical="center" wrapText="1"/>
    </xf>
    <xf numFmtId="0" fontId="9" fillId="5" borderId="11" xfId="0" applyFont="1" applyFill="1" applyBorder="1" applyAlignment="1">
      <alignment horizontal="right" vertical="center" wrapText="1"/>
    </xf>
    <xf numFmtId="0" fontId="9" fillId="5" borderId="12" xfId="0" applyFont="1" applyFill="1" applyBorder="1" applyAlignment="1">
      <alignment horizontal="right" vertical="center" wrapText="1"/>
    </xf>
    <xf numFmtId="0" fontId="24" fillId="5" borderId="42" xfId="0" applyFont="1" applyFill="1" applyBorder="1" applyAlignment="1">
      <alignment horizontal="center" vertical="center" wrapText="1"/>
    </xf>
    <xf numFmtId="0" fontId="24" fillId="5" borderId="44" xfId="0" applyFont="1" applyFill="1" applyBorder="1" applyAlignment="1">
      <alignment horizontal="center" vertical="center" wrapText="1"/>
    </xf>
    <xf numFmtId="0" fontId="24" fillId="5" borderId="43" xfId="0" applyFont="1" applyFill="1" applyBorder="1" applyAlignment="1">
      <alignment horizontal="center" vertical="center" wrapText="1"/>
    </xf>
    <xf numFmtId="49" fontId="34" fillId="2" borderId="7" xfId="0" applyNumberFormat="1" applyFont="1" applyFill="1" applyBorder="1" applyAlignment="1" applyProtection="1">
      <alignment horizontal="center" vertical="top" wrapText="1"/>
      <protection locked="0" hidden="1"/>
    </xf>
    <xf numFmtId="49" fontId="34" fillId="2" borderId="7" xfId="0" applyNumberFormat="1" applyFont="1" applyFill="1" applyBorder="1" applyAlignment="1" applyProtection="1">
      <alignment horizontal="center" vertical="top"/>
      <protection locked="0" hidden="1"/>
    </xf>
    <xf numFmtId="0" fontId="9" fillId="5" borderId="33" xfId="0" applyFont="1" applyFill="1" applyBorder="1" applyAlignment="1">
      <alignment horizontal="right" vertical="center" wrapText="1"/>
    </xf>
    <xf numFmtId="0" fontId="9" fillId="5" borderId="9" xfId="0" applyFont="1" applyFill="1" applyBorder="1" applyAlignment="1">
      <alignment horizontal="right" vertical="center" wrapText="1"/>
    </xf>
    <xf numFmtId="0" fontId="9" fillId="5" borderId="14" xfId="0" applyFont="1" applyFill="1" applyBorder="1" applyAlignment="1">
      <alignment horizontal="right" vertical="center" wrapText="1"/>
    </xf>
    <xf numFmtId="0" fontId="24" fillId="5" borderId="10" xfId="0" applyFont="1" applyFill="1" applyBorder="1" applyAlignment="1">
      <alignment horizontal="center" vertical="center" wrapText="1"/>
    </xf>
    <xf numFmtId="0" fontId="24" fillId="5" borderId="12" xfId="0" applyFont="1" applyFill="1" applyBorder="1" applyAlignment="1">
      <alignment horizontal="center" vertical="center" wrapText="1"/>
    </xf>
    <xf numFmtId="0" fontId="24" fillId="5" borderId="11" xfId="0" applyFont="1" applyFill="1" applyBorder="1" applyAlignment="1">
      <alignment horizontal="center" vertical="center" wrapText="1"/>
    </xf>
    <xf numFmtId="0" fontId="12" fillId="4" borderId="22" xfId="0" applyFont="1" applyFill="1" applyBorder="1" applyAlignment="1">
      <alignment horizontal="left" vertical="center" wrapText="1"/>
    </xf>
    <xf numFmtId="0" fontId="12" fillId="4" borderId="2" xfId="0" applyFont="1" applyFill="1" applyBorder="1" applyAlignment="1">
      <alignment horizontal="left" vertical="center" wrapText="1"/>
    </xf>
    <xf numFmtId="0" fontId="12" fillId="4" borderId="3" xfId="0" applyFont="1" applyFill="1" applyBorder="1" applyAlignment="1">
      <alignment horizontal="left" vertical="center" wrapText="1"/>
    </xf>
    <xf numFmtId="1" fontId="27" fillId="0" borderId="24" xfId="0" applyNumberFormat="1" applyFont="1" applyBorder="1" applyAlignment="1" applyProtection="1">
      <alignment horizontal="center" vertical="center" shrinkToFit="1"/>
      <protection locked="0"/>
    </xf>
    <xf numFmtId="1" fontId="27" fillId="0" borderId="7" xfId="0" applyNumberFormat="1" applyFont="1" applyBorder="1" applyAlignment="1" applyProtection="1">
      <alignment horizontal="center" vertical="center" shrinkToFit="1"/>
      <protection locked="0"/>
    </xf>
    <xf numFmtId="14" fontId="5" fillId="0" borderId="8" xfId="2" applyNumberFormat="1" applyFill="1" applyBorder="1" applyAlignment="1" applyProtection="1">
      <alignment horizontal="center" vertical="center" wrapText="1"/>
      <protection locked="0"/>
    </xf>
    <xf numFmtId="14" fontId="27" fillId="0" borderId="26" xfId="0" applyNumberFormat="1" applyFont="1" applyBorder="1" applyAlignment="1" applyProtection="1">
      <alignment horizontal="center" vertical="center" wrapText="1"/>
      <protection locked="0"/>
    </xf>
    <xf numFmtId="0" fontId="8" fillId="5" borderId="7" xfId="0" applyFont="1" applyFill="1" applyBorder="1" applyAlignment="1">
      <alignment horizontal="center" vertical="center" wrapText="1"/>
    </xf>
    <xf numFmtId="0" fontId="8" fillId="5" borderId="25" xfId="0" applyFont="1" applyFill="1" applyBorder="1" applyAlignment="1">
      <alignment horizontal="center" vertical="center" wrapText="1"/>
    </xf>
    <xf numFmtId="0" fontId="11" fillId="5" borderId="7" xfId="0" applyFont="1" applyFill="1" applyBorder="1" applyAlignment="1" applyProtection="1">
      <alignment horizontal="center" vertical="center" wrapText="1"/>
      <protection hidden="1"/>
    </xf>
    <xf numFmtId="0" fontId="11" fillId="5" borderId="25" xfId="0" applyFont="1" applyFill="1" applyBorder="1" applyAlignment="1" applyProtection="1">
      <alignment horizontal="center" vertical="center" wrapText="1"/>
      <protection hidden="1"/>
    </xf>
    <xf numFmtId="1" fontId="23" fillId="5" borderId="20" xfId="0" applyNumberFormat="1" applyFont="1" applyFill="1" applyBorder="1" applyAlignment="1">
      <alignment horizontal="left" vertical="center" shrinkToFit="1"/>
    </xf>
    <xf numFmtId="1" fontId="23" fillId="5" borderId="0" xfId="0" applyNumberFormat="1" applyFont="1" applyFill="1" applyAlignment="1">
      <alignment horizontal="left" vertical="center" shrinkToFit="1"/>
    </xf>
    <xf numFmtId="1" fontId="23" fillId="5" borderId="21" xfId="0" applyNumberFormat="1" applyFont="1" applyFill="1" applyBorder="1" applyAlignment="1">
      <alignment horizontal="left" vertical="center" shrinkToFit="1"/>
    </xf>
    <xf numFmtId="0" fontId="21" fillId="4" borderId="22" xfId="0" applyFont="1" applyFill="1" applyBorder="1" applyAlignment="1">
      <alignment horizontal="left" vertical="center" wrapText="1" indent="1"/>
    </xf>
    <xf numFmtId="0" fontId="21" fillId="4" borderId="2" xfId="0" applyFont="1" applyFill="1" applyBorder="1" applyAlignment="1">
      <alignment horizontal="left" vertical="center" wrapText="1" indent="1"/>
    </xf>
    <xf numFmtId="0" fontId="8" fillId="5" borderId="27" xfId="0" applyFont="1" applyFill="1" applyBorder="1" applyAlignment="1">
      <alignment horizontal="center" vertical="top" wrapText="1"/>
    </xf>
    <xf numFmtId="0" fontId="8" fillId="5" borderId="4" xfId="0" applyFont="1" applyFill="1" applyBorder="1" applyAlignment="1">
      <alignment horizontal="center" vertical="top" wrapText="1"/>
    </xf>
    <xf numFmtId="0" fontId="8" fillId="5" borderId="28" xfId="0" applyFont="1" applyFill="1" applyBorder="1" applyAlignment="1">
      <alignment horizontal="center" vertical="top" wrapText="1"/>
    </xf>
    <xf numFmtId="0" fontId="8" fillId="5" borderId="24" xfId="0" applyFont="1" applyFill="1" applyBorder="1" applyAlignment="1">
      <alignment horizontal="center" vertical="top" wrapText="1"/>
    </xf>
    <xf numFmtId="0" fontId="8" fillId="5" borderId="7" xfId="0" applyFont="1" applyFill="1" applyBorder="1" applyAlignment="1">
      <alignment horizontal="center" vertical="top" wrapText="1"/>
    </xf>
    <xf numFmtId="0" fontId="27" fillId="0" borderId="29" xfId="0" applyFont="1" applyBorder="1" applyAlignment="1" applyProtection="1">
      <alignment horizontal="center" vertical="center" wrapText="1"/>
      <protection locked="0"/>
    </xf>
    <xf numFmtId="0" fontId="27" fillId="0" borderId="12" xfId="0" applyFont="1" applyBorder="1" applyAlignment="1" applyProtection="1">
      <alignment horizontal="center" vertical="center" wrapText="1"/>
      <protection locked="0"/>
    </xf>
    <xf numFmtId="0" fontId="8" fillId="5" borderId="25" xfId="0" applyFont="1" applyFill="1" applyBorder="1" applyAlignment="1">
      <alignment horizontal="center" vertical="top" wrapText="1"/>
    </xf>
    <xf numFmtId="1" fontId="27" fillId="0" borderId="10" xfId="0" applyNumberFormat="1" applyFont="1" applyBorder="1" applyAlignment="1" applyProtection="1">
      <alignment horizontal="center" vertical="center" shrinkToFit="1"/>
      <protection locked="0"/>
    </xf>
    <xf numFmtId="1" fontId="27" fillId="0" borderId="11" xfId="0" applyNumberFormat="1" applyFont="1" applyBorder="1" applyAlignment="1" applyProtection="1">
      <alignment horizontal="center" vertical="center" shrinkToFit="1"/>
      <protection locked="0"/>
    </xf>
    <xf numFmtId="1" fontId="27" fillId="0" borderId="30" xfId="0" applyNumberFormat="1" applyFont="1" applyBorder="1" applyAlignment="1" applyProtection="1">
      <alignment horizontal="center" vertical="center" shrinkToFit="1"/>
      <protection locked="0"/>
    </xf>
    <xf numFmtId="0" fontId="13" fillId="4" borderId="34" xfId="0" applyFont="1" applyFill="1" applyBorder="1" applyAlignment="1">
      <alignment horizontal="center" vertical="top" wrapText="1"/>
    </xf>
    <xf numFmtId="0" fontId="13" fillId="4" borderId="5" xfId="0" applyFont="1" applyFill="1" applyBorder="1" applyAlignment="1">
      <alignment horizontal="center" vertical="top" wrapText="1"/>
    </xf>
    <xf numFmtId="0" fontId="12" fillId="4" borderId="20" xfId="0" applyFont="1" applyFill="1" applyBorder="1" applyAlignment="1">
      <alignment horizontal="left" vertical="center" wrapText="1"/>
    </xf>
    <xf numFmtId="0" fontId="12" fillId="4" borderId="0" xfId="0" applyFont="1" applyFill="1" applyAlignment="1">
      <alignment horizontal="left" vertical="center" wrapText="1"/>
    </xf>
    <xf numFmtId="0" fontId="12" fillId="4" borderId="5" xfId="0" applyFont="1" applyFill="1" applyBorder="1" applyAlignment="1">
      <alignment horizontal="left" vertical="center" wrapText="1"/>
    </xf>
    <xf numFmtId="0" fontId="12" fillId="4" borderId="6" xfId="0" applyFont="1" applyFill="1" applyBorder="1" applyAlignment="1">
      <alignment horizontal="left" vertical="center" wrapText="1"/>
    </xf>
    <xf numFmtId="0" fontId="8" fillId="5" borderId="10" xfId="0" applyFont="1" applyFill="1" applyBorder="1" applyAlignment="1">
      <alignment horizontal="center" vertical="center" wrapText="1"/>
    </xf>
    <xf numFmtId="0" fontId="8" fillId="5" borderId="11" xfId="0" applyFont="1" applyFill="1" applyBorder="1" applyAlignment="1">
      <alignment horizontal="center" vertical="center" wrapText="1"/>
    </xf>
    <xf numFmtId="0" fontId="8" fillId="5" borderId="12" xfId="0" applyFont="1" applyFill="1" applyBorder="1" applyAlignment="1">
      <alignment horizontal="center" vertical="center" wrapText="1"/>
    </xf>
    <xf numFmtId="1" fontId="27" fillId="0" borderId="8" xfId="0" applyNumberFormat="1" applyFont="1" applyBorder="1" applyAlignment="1" applyProtection="1">
      <alignment horizontal="center" vertical="center" shrinkToFit="1"/>
      <protection locked="0"/>
    </xf>
    <xf numFmtId="1" fontId="27" fillId="0" borderId="9" xfId="0" applyNumberFormat="1" applyFont="1" applyBorder="1" applyAlignment="1" applyProtection="1">
      <alignment horizontal="center" vertical="center" shrinkToFit="1"/>
      <protection locked="0"/>
    </xf>
    <xf numFmtId="1" fontId="27" fillId="0" borderId="14" xfId="0" applyNumberFormat="1" applyFont="1" applyBorder="1" applyAlignment="1" applyProtection="1">
      <alignment horizontal="center" vertical="center" shrinkToFit="1"/>
      <protection locked="0"/>
    </xf>
    <xf numFmtId="0" fontId="8" fillId="5" borderId="10" xfId="0" applyFont="1" applyFill="1" applyBorder="1" applyAlignment="1">
      <alignment horizontal="center" vertical="top" wrapText="1"/>
    </xf>
    <xf numFmtId="0" fontId="8" fillId="5" borderId="11" xfId="0" applyFont="1" applyFill="1" applyBorder="1" applyAlignment="1">
      <alignment horizontal="center" vertical="top" wrapText="1"/>
    </xf>
    <xf numFmtId="0" fontId="8" fillId="5" borderId="12" xfId="0" applyFont="1" applyFill="1" applyBorder="1" applyAlignment="1">
      <alignment horizontal="center" vertical="top" wrapText="1"/>
    </xf>
    <xf numFmtId="1" fontId="27" fillId="0" borderId="12" xfId="0" applyNumberFormat="1" applyFont="1" applyBorder="1" applyAlignment="1" applyProtection="1">
      <alignment horizontal="center" vertical="center" shrinkToFit="1"/>
      <protection locked="0"/>
    </xf>
    <xf numFmtId="0" fontId="8" fillId="5" borderId="24" xfId="0" applyFont="1" applyFill="1" applyBorder="1" applyAlignment="1">
      <alignment horizontal="center" vertical="center" wrapText="1"/>
    </xf>
    <xf numFmtId="0" fontId="8" fillId="5" borderId="31" xfId="0" applyFont="1" applyFill="1" applyBorder="1" applyAlignment="1">
      <alignment horizontal="center" vertical="top" wrapText="1"/>
    </xf>
    <xf numFmtId="0" fontId="8" fillId="5" borderId="13" xfId="0" applyFont="1" applyFill="1" applyBorder="1" applyAlignment="1">
      <alignment horizontal="center" vertical="top" wrapText="1"/>
    </xf>
    <xf numFmtId="0" fontId="8" fillId="5" borderId="32" xfId="0" applyFont="1" applyFill="1" applyBorder="1" applyAlignment="1">
      <alignment horizontal="center" vertical="top" wrapText="1"/>
    </xf>
    <xf numFmtId="2" fontId="10" fillId="6" borderId="9" xfId="0" applyNumberFormat="1" applyFont="1" applyFill="1" applyBorder="1" applyAlignment="1">
      <alignment horizontal="justify" vertical="center" wrapText="1"/>
    </xf>
    <xf numFmtId="2" fontId="10" fillId="6" borderId="26" xfId="0" applyNumberFormat="1" applyFont="1" applyFill="1" applyBorder="1" applyAlignment="1">
      <alignment horizontal="justify" vertical="center" wrapText="1"/>
    </xf>
    <xf numFmtId="0" fontId="33" fillId="5" borderId="33" xfId="0" applyFont="1" applyFill="1" applyBorder="1" applyAlignment="1" applyProtection="1">
      <alignment horizontal="left" vertical="center" wrapText="1"/>
      <protection hidden="1"/>
    </xf>
    <xf numFmtId="0" fontId="33" fillId="5" borderId="9" xfId="0" applyFont="1" applyFill="1" applyBorder="1" applyAlignment="1" applyProtection="1">
      <alignment horizontal="left" vertical="center" wrapText="1"/>
      <protection hidden="1"/>
    </xf>
    <xf numFmtId="0" fontId="33" fillId="5" borderId="16" xfId="0" applyFont="1" applyFill="1" applyBorder="1" applyAlignment="1" applyProtection="1">
      <alignment horizontal="left" vertical="center" wrapText="1"/>
      <protection hidden="1"/>
    </xf>
    <xf numFmtId="0" fontId="7" fillId="4" borderId="1" xfId="0" applyFont="1" applyFill="1" applyBorder="1" applyAlignment="1">
      <alignment horizontal="left" vertical="center" wrapText="1" indent="1"/>
    </xf>
    <xf numFmtId="0" fontId="7" fillId="4" borderId="23" xfId="0" applyFont="1" applyFill="1" applyBorder="1" applyAlignment="1">
      <alignment horizontal="left" vertical="center" wrapText="1" indent="1"/>
    </xf>
    <xf numFmtId="49" fontId="26" fillId="0" borderId="27" xfId="0" applyNumberFormat="1" applyFont="1" applyBorder="1" applyAlignment="1">
      <alignment horizontal="left" vertical="center" wrapText="1"/>
    </xf>
    <xf numFmtId="49" fontId="26" fillId="0" borderId="4" xfId="0" applyNumberFormat="1" applyFont="1" applyBorder="1" applyAlignment="1">
      <alignment horizontal="left" vertical="center" wrapText="1"/>
    </xf>
    <xf numFmtId="49" fontId="26" fillId="0" borderId="28" xfId="0" applyNumberFormat="1" applyFont="1" applyBorder="1" applyAlignment="1">
      <alignment horizontal="left" vertical="center" wrapText="1"/>
    </xf>
    <xf numFmtId="0" fontId="8" fillId="5" borderId="42" xfId="0" applyFont="1" applyFill="1" applyBorder="1" applyAlignment="1">
      <alignment horizontal="center" vertical="center" wrapText="1"/>
    </xf>
    <xf numFmtId="0" fontId="8" fillId="5" borderId="43" xfId="0" applyFont="1" applyFill="1" applyBorder="1" applyAlignment="1">
      <alignment horizontal="center" vertical="center" wrapText="1"/>
    </xf>
    <xf numFmtId="0" fontId="11" fillId="5" borderId="10" xfId="0" applyFont="1" applyFill="1" applyBorder="1" applyAlignment="1" applyProtection="1">
      <alignment horizontal="center" vertical="center" wrapText="1"/>
      <protection hidden="1"/>
    </xf>
    <xf numFmtId="0" fontId="11" fillId="5" borderId="12" xfId="0" applyFont="1" applyFill="1" applyBorder="1" applyAlignment="1" applyProtection="1">
      <alignment horizontal="center" vertical="center" wrapText="1"/>
      <protection hidden="1"/>
    </xf>
    <xf numFmtId="0" fontId="34" fillId="2" borderId="10" xfId="0" applyFont="1" applyFill="1" applyBorder="1" applyAlignment="1" applyProtection="1">
      <alignment horizontal="center"/>
      <protection locked="0" hidden="1"/>
    </xf>
    <xf numFmtId="0" fontId="34" fillId="2" borderId="12" xfId="0" applyFont="1" applyFill="1" applyBorder="1" applyAlignment="1" applyProtection="1">
      <alignment horizontal="center"/>
      <protection locked="0" hidden="1"/>
    </xf>
    <xf numFmtId="0" fontId="8" fillId="0" borderId="7" xfId="0" applyFont="1" applyBorder="1" applyAlignment="1">
      <alignment horizontal="center" vertical="center" wrapText="1"/>
    </xf>
    <xf numFmtId="0" fontId="8" fillId="5" borderId="45" xfId="0" applyFont="1" applyFill="1" applyBorder="1" applyAlignment="1">
      <alignment horizontal="center" vertical="center" wrapText="1"/>
    </xf>
    <xf numFmtId="1" fontId="11" fillId="5" borderId="29" xfId="0" applyNumberFormat="1" applyFont="1" applyFill="1" applyBorder="1" applyAlignment="1">
      <alignment horizontal="center" vertical="center" shrinkToFit="1"/>
    </xf>
    <xf numFmtId="1" fontId="11" fillId="5" borderId="12" xfId="0" applyNumberFormat="1" applyFont="1" applyFill="1" applyBorder="1" applyAlignment="1">
      <alignment horizontal="center" vertical="center" shrinkToFit="1"/>
    </xf>
    <xf numFmtId="0" fontId="8" fillId="5" borderId="44" xfId="0" applyFont="1" applyFill="1" applyBorder="1" applyAlignment="1">
      <alignment horizontal="center" vertical="center" wrapText="1"/>
    </xf>
  </cellXfs>
  <cellStyles count="6">
    <cellStyle name="Hipervínculo" xfId="2" builtinId="8"/>
    <cellStyle name="Normal" xfId="0" builtinId="0"/>
    <cellStyle name="Normal 2" xfId="1" xr:uid="{4E127A21-6021-41E6-AD6A-605553633594}"/>
    <cellStyle name="Normal 3" xfId="3" xr:uid="{3552E010-A90A-4773-A83D-27C8514F5400}"/>
    <cellStyle name="Normal 4" xfId="4" xr:uid="{EBD6C795-EF64-4B3D-941E-C74BC6DED0C1}"/>
    <cellStyle name="Normal 5" xfId="5" xr:uid="{755DC10F-5DFE-4CD0-A1D5-003478CB9EFE}"/>
  </cellStyles>
  <dxfs count="1">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11</xdr:col>
      <xdr:colOff>1174664</xdr:colOff>
      <xdr:row>2</xdr:row>
      <xdr:rowOff>405720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sara.munoz/Desktop/Seleccion/TRE/SIN%20FORMULA/PROCESOS%20TRE%2002-02-2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sara.munoz/Documents/seleccion/Junio%202020/18-06-20/informe%20staffing/sin%20formulas/Informe%20procesos%20activos%20Ingenieria%20VF%2022-06-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Q84"/>
  <sheetViews>
    <sheetView tabSelected="1" topLeftCell="A10" zoomScale="90" zoomScaleNormal="90"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16384" width="9.33203125" style="1"/>
  </cols>
  <sheetData>
    <row r="1" spans="1:17" ht="1.5" customHeight="1" x14ac:dyDescent="0.25">
      <c r="A1" s="19"/>
      <c r="B1" s="20"/>
      <c r="C1" s="20"/>
      <c r="D1" s="20"/>
      <c r="E1" s="20"/>
      <c r="F1" s="20"/>
      <c r="G1" s="20"/>
      <c r="H1" s="20"/>
      <c r="I1" s="20"/>
      <c r="J1" s="20"/>
      <c r="K1" s="20"/>
      <c r="L1" s="21"/>
    </row>
    <row r="2" spans="1:17" s="2" customFormat="1" ht="7.5" customHeight="1" x14ac:dyDescent="0.25">
      <c r="A2" s="22"/>
      <c r="L2" s="23"/>
    </row>
    <row r="3" spans="1:17" s="2" customFormat="1" ht="35.4" customHeight="1" x14ac:dyDescent="0.25">
      <c r="A3" s="149" t="s">
        <v>59</v>
      </c>
      <c r="B3" s="150"/>
      <c r="C3" s="150"/>
      <c r="D3" s="150"/>
      <c r="E3" s="150"/>
      <c r="F3" s="150"/>
      <c r="G3" s="150"/>
      <c r="H3" s="150"/>
      <c r="I3" s="150"/>
      <c r="J3" s="150"/>
      <c r="K3" s="187"/>
      <c r="L3" s="188"/>
    </row>
    <row r="4" spans="1:17" s="2" customFormat="1" ht="7.5" customHeight="1" x14ac:dyDescent="0.25">
      <c r="A4" s="22"/>
      <c r="L4" s="23"/>
    </row>
    <row r="5" spans="1:17" s="2" customFormat="1" ht="15.6" customHeight="1" x14ac:dyDescent="0.25">
      <c r="A5" s="107" t="s">
        <v>36</v>
      </c>
      <c r="B5" s="108"/>
      <c r="C5" s="108"/>
      <c r="D5" s="108"/>
      <c r="E5" s="108"/>
      <c r="F5" s="108"/>
      <c r="G5" s="108"/>
      <c r="H5" s="108"/>
      <c r="I5" s="108"/>
      <c r="J5" s="108"/>
      <c r="K5" s="105"/>
      <c r="L5" s="106"/>
    </row>
    <row r="6" spans="1:17" s="2" customFormat="1" ht="43.5" customHeight="1" x14ac:dyDescent="0.25">
      <c r="A6" s="178" t="s">
        <v>37</v>
      </c>
      <c r="B6" s="142"/>
      <c r="C6" s="142"/>
      <c r="D6" s="142" t="s">
        <v>56</v>
      </c>
      <c r="E6" s="142"/>
      <c r="F6" s="3" t="s">
        <v>41</v>
      </c>
      <c r="G6" s="168" t="s">
        <v>38</v>
      </c>
      <c r="H6" s="169"/>
      <c r="I6" s="170"/>
      <c r="J6" s="3" t="s">
        <v>39</v>
      </c>
      <c r="K6" s="142" t="s">
        <v>40</v>
      </c>
      <c r="L6" s="143"/>
    </row>
    <row r="7" spans="1:17" ht="40.049999999999997" customHeight="1" x14ac:dyDescent="0.25">
      <c r="A7" s="138"/>
      <c r="B7" s="139"/>
      <c r="C7" s="139"/>
      <c r="D7" s="139"/>
      <c r="E7" s="139"/>
      <c r="F7" s="16"/>
      <c r="G7" s="171"/>
      <c r="H7" s="172"/>
      <c r="I7" s="173"/>
      <c r="J7" s="16"/>
      <c r="K7" s="140"/>
      <c r="L7" s="141"/>
    </row>
    <row r="8" spans="1:17" s="2" customFormat="1" ht="15.75" customHeight="1" x14ac:dyDescent="0.25">
      <c r="A8" s="107" t="s">
        <v>0</v>
      </c>
      <c r="B8" s="108"/>
      <c r="C8" s="108"/>
      <c r="D8" s="108"/>
      <c r="E8" s="108"/>
      <c r="F8" s="108"/>
      <c r="G8" s="108"/>
      <c r="H8" s="108"/>
      <c r="I8" s="108"/>
      <c r="J8" s="108"/>
      <c r="K8" s="105"/>
      <c r="L8" s="106"/>
    </row>
    <row r="9" spans="1:17" s="2" customFormat="1" ht="43.5" customHeight="1" x14ac:dyDescent="0.25">
      <c r="A9" s="199" t="s">
        <v>32</v>
      </c>
      <c r="B9" s="193"/>
      <c r="C9" s="192" t="s">
        <v>72</v>
      </c>
      <c r="D9" s="202"/>
      <c r="E9" s="202"/>
      <c r="F9" s="193"/>
      <c r="G9" s="192" t="s">
        <v>2</v>
      </c>
      <c r="H9" s="193"/>
      <c r="I9" s="192" t="s">
        <v>73</v>
      </c>
      <c r="J9" s="193"/>
      <c r="K9" s="142" t="s">
        <v>31</v>
      </c>
      <c r="L9" s="143"/>
      <c r="O9" s="198" t="s">
        <v>3</v>
      </c>
      <c r="P9" s="198"/>
      <c r="Q9" s="198"/>
    </row>
    <row r="10" spans="1:17" s="2" customFormat="1" ht="113.4" customHeight="1" x14ac:dyDescent="0.25">
      <c r="A10" s="200" t="s">
        <v>699</v>
      </c>
      <c r="B10" s="201"/>
      <c r="C10" s="144" t="str">
        <f>VLOOKUP(A10,'TRE- BLOQUE 1'!1:1048576,5,0)</f>
        <v>G. Seguridad Terrestre y Protección Civil</v>
      </c>
      <c r="D10" s="144"/>
      <c r="E10" s="144"/>
      <c r="F10" s="144"/>
      <c r="G10" s="144" t="str">
        <f>VLOOKUP(A10,'TRE- BLOQUE 1'!1:1048576,7,0)</f>
        <v>Experto/a 2</v>
      </c>
      <c r="H10" s="144"/>
      <c r="I10" s="194" t="str">
        <f>VLOOKUP(A10,'TRE- BLOQUE 1'!1:1048576,10,0)</f>
        <v>Técnico/a en Seguridad e Interoperabilidad Ferroviaria</v>
      </c>
      <c r="J10" s="195"/>
      <c r="K10" s="144" t="str">
        <f>VLOOKUP(A10,'TRE- BLOQUE 1'!1:1048576,13,0)</f>
        <v>Madrid</v>
      </c>
      <c r="L10" s="145"/>
    </row>
    <row r="11" spans="1:17" s="2" customFormat="1" ht="15.75" customHeight="1" x14ac:dyDescent="0.25">
      <c r="A11" s="146" t="s">
        <v>69</v>
      </c>
      <c r="B11" s="147"/>
      <c r="C11" s="147"/>
      <c r="D11" s="147"/>
      <c r="E11" s="147"/>
      <c r="F11" s="147"/>
      <c r="G11" s="147"/>
      <c r="H11" s="147"/>
      <c r="I11" s="147"/>
      <c r="J11" s="147"/>
      <c r="K11" s="147"/>
      <c r="L11" s="148"/>
    </row>
    <row r="12" spans="1:17" s="2" customFormat="1" ht="19.2" customHeight="1" x14ac:dyDescent="0.25">
      <c r="A12" s="107" t="s">
        <v>1</v>
      </c>
      <c r="B12" s="108"/>
      <c r="C12" s="108"/>
      <c r="D12" s="108"/>
      <c r="E12" s="108"/>
      <c r="F12" s="108"/>
      <c r="G12" s="108"/>
      <c r="H12" s="108"/>
      <c r="I12" s="108"/>
      <c r="J12" s="108"/>
      <c r="K12" s="105"/>
      <c r="L12" s="106"/>
    </row>
    <row r="13" spans="1:17" s="2" customFormat="1" ht="22.2" customHeight="1" x14ac:dyDescent="0.25">
      <c r="A13" s="151" t="s">
        <v>62</v>
      </c>
      <c r="B13" s="152"/>
      <c r="C13" s="152"/>
      <c r="D13" s="152"/>
      <c r="E13" s="152"/>
      <c r="F13" s="152"/>
      <c r="G13" s="152"/>
      <c r="H13" s="152"/>
      <c r="I13" s="152"/>
      <c r="J13" s="152"/>
      <c r="K13" s="152"/>
      <c r="L13" s="153"/>
    </row>
    <row r="14" spans="1:17" s="2" customFormat="1" ht="18.75" customHeight="1" x14ac:dyDescent="0.25">
      <c r="A14" s="154" t="s">
        <v>34</v>
      </c>
      <c r="B14" s="155"/>
      <c r="C14" s="174" t="s">
        <v>33</v>
      </c>
      <c r="D14" s="175"/>
      <c r="E14" s="175"/>
      <c r="F14" s="175"/>
      <c r="G14" s="175"/>
      <c r="H14" s="175"/>
      <c r="I14" s="176"/>
      <c r="J14" s="155" t="s">
        <v>35</v>
      </c>
      <c r="K14" s="155"/>
      <c r="L14" s="158"/>
    </row>
    <row r="15" spans="1:17" ht="40.049999999999997" customHeight="1" x14ac:dyDescent="0.25">
      <c r="A15" s="156"/>
      <c r="B15" s="157"/>
      <c r="C15" s="159"/>
      <c r="D15" s="160"/>
      <c r="E15" s="160"/>
      <c r="F15" s="160"/>
      <c r="G15" s="160"/>
      <c r="H15" s="160"/>
      <c r="I15" s="177"/>
      <c r="J15" s="159"/>
      <c r="K15" s="160"/>
      <c r="L15" s="161"/>
    </row>
    <row r="16" spans="1:17" s="2" customFormat="1" ht="18.75" customHeight="1" thickBot="1" x14ac:dyDescent="0.3">
      <c r="A16" s="179" t="s">
        <v>63</v>
      </c>
      <c r="B16" s="180"/>
      <c r="C16" s="180"/>
      <c r="D16" s="180"/>
      <c r="E16" s="180"/>
      <c r="F16" s="180"/>
      <c r="G16" s="180"/>
      <c r="H16" s="180"/>
      <c r="I16" s="180"/>
      <c r="J16" s="180"/>
      <c r="K16" s="180"/>
      <c r="L16" s="181"/>
    </row>
    <row r="17" spans="1:12" ht="166.8" customHeight="1" thickTop="1" thickBot="1" x14ac:dyDescent="0.3">
      <c r="A17" s="184" t="str">
        <f>VLOOKUP(A10,'TRE- BLOQUE 1'!1:1048576,18,0)</f>
        <v xml:space="preserve"> - Al menos 20 años en Experiencia Profesional en el ámbito de la seguridad y de la certificación de la interoperabilidad ferroviaria .</v>
      </c>
      <c r="B17" s="185"/>
      <c r="C17" s="185"/>
      <c r="D17" s="185"/>
      <c r="E17" s="185"/>
      <c r="F17" s="185"/>
      <c r="G17" s="185"/>
      <c r="H17" s="186"/>
      <c r="I17" s="17"/>
      <c r="J17" s="182" t="s">
        <v>61</v>
      </c>
      <c r="K17" s="182"/>
      <c r="L17" s="183"/>
    </row>
    <row r="18" spans="1:12" s="2" customFormat="1" ht="19.2" customHeight="1" thickTop="1" x14ac:dyDescent="0.25">
      <c r="A18" s="162" t="s">
        <v>64</v>
      </c>
      <c r="B18" s="163"/>
      <c r="C18" s="163"/>
      <c r="D18" s="163"/>
      <c r="E18" s="163"/>
      <c r="F18" s="163"/>
      <c r="G18" s="163"/>
      <c r="H18" s="163"/>
      <c r="I18" s="163"/>
      <c r="J18" s="163"/>
      <c r="K18" s="163"/>
      <c r="L18" s="24"/>
    </row>
    <row r="19" spans="1:12" s="2" customFormat="1" ht="113.4" customHeight="1" x14ac:dyDescent="0.25">
      <c r="A19" s="189" t="s">
        <v>867</v>
      </c>
      <c r="B19" s="190"/>
      <c r="C19" s="190"/>
      <c r="D19" s="190"/>
      <c r="E19" s="190"/>
      <c r="F19" s="190"/>
      <c r="G19" s="190"/>
      <c r="H19" s="190"/>
      <c r="I19" s="190"/>
      <c r="J19" s="190"/>
      <c r="K19" s="190"/>
      <c r="L19" s="191"/>
    </row>
    <row r="20" spans="1:12" s="2" customFormat="1" ht="65.400000000000006" customHeight="1" x14ac:dyDescent="0.25">
      <c r="A20" s="164" t="s">
        <v>868</v>
      </c>
      <c r="B20" s="165"/>
      <c r="C20" s="165"/>
      <c r="D20" s="165"/>
      <c r="E20" s="165"/>
      <c r="F20" s="165"/>
      <c r="G20" s="165"/>
      <c r="H20" s="165"/>
      <c r="I20" s="165"/>
      <c r="J20" s="166"/>
      <c r="K20" s="167"/>
      <c r="L20" s="25">
        <v>12</v>
      </c>
    </row>
    <row r="21" spans="1:12" s="4" customFormat="1" ht="40.049999999999997" customHeight="1" x14ac:dyDescent="0.7">
      <c r="A21" s="26" t="s">
        <v>65</v>
      </c>
      <c r="B21" s="12" t="s">
        <v>94</v>
      </c>
      <c r="C21" s="132" t="s">
        <v>45</v>
      </c>
      <c r="D21" s="133"/>
      <c r="E21" s="132" t="s">
        <v>8</v>
      </c>
      <c r="F21" s="133"/>
      <c r="G21" s="132" t="s">
        <v>66</v>
      </c>
      <c r="H21" s="134"/>
      <c r="I21" s="133"/>
      <c r="J21" s="12" t="s">
        <v>42</v>
      </c>
      <c r="K21" s="12" t="s">
        <v>43</v>
      </c>
      <c r="L21" s="27" t="s">
        <v>44</v>
      </c>
    </row>
    <row r="22" spans="1:12" s="5" customFormat="1" ht="16.95" customHeight="1" x14ac:dyDescent="0.7">
      <c r="A22" s="58"/>
      <c r="B22" s="59"/>
      <c r="C22" s="92"/>
      <c r="D22" s="94"/>
      <c r="E22" s="196"/>
      <c r="F22" s="197"/>
      <c r="G22" s="128"/>
      <c r="H22" s="128"/>
      <c r="I22" s="128"/>
      <c r="J22" s="13" t="str">
        <f>IF(OR(ISBLANK(A22),ISBLANK(B22)),"",(B22-A22)+1)</f>
        <v/>
      </c>
      <c r="K22" s="14">
        <f>12/1826</f>
        <v>6.5717415115005475E-3</v>
      </c>
      <c r="L22" s="28" t="str">
        <f>IFERROR(ROUND(J22*K22,4),"")</f>
        <v/>
      </c>
    </row>
    <row r="23" spans="1:12" s="5" customFormat="1" ht="16.95" customHeight="1" x14ac:dyDescent="0.7">
      <c r="A23" s="58"/>
      <c r="B23" s="59"/>
      <c r="C23" s="92"/>
      <c r="D23" s="94"/>
      <c r="E23" s="95"/>
      <c r="F23" s="96"/>
      <c r="G23" s="128"/>
      <c r="H23" s="128"/>
      <c r="I23" s="128"/>
      <c r="J23" s="13" t="str">
        <f t="shared" ref="J23:J35" si="0">IF(OR(ISBLANK(A23),ISBLANK(B23)),"",(B23-A23)+1)</f>
        <v/>
      </c>
      <c r="K23" s="14">
        <f t="shared" ref="K23:K35" si="1">12/1826</f>
        <v>6.5717415115005475E-3</v>
      </c>
      <c r="L23" s="28" t="str">
        <f t="shared" ref="L23:L35" si="2">IFERROR(ROUND(J23*K23,4),"")</f>
        <v/>
      </c>
    </row>
    <row r="24" spans="1:12" s="5" customFormat="1" ht="16.95" customHeight="1" x14ac:dyDescent="0.7">
      <c r="A24" s="58"/>
      <c r="B24" s="59"/>
      <c r="C24" s="92"/>
      <c r="D24" s="94"/>
      <c r="E24" s="95"/>
      <c r="F24" s="96"/>
      <c r="G24" s="127"/>
      <c r="H24" s="127"/>
      <c r="I24" s="127"/>
      <c r="J24" s="13" t="str">
        <f t="shared" si="0"/>
        <v/>
      </c>
      <c r="K24" s="14">
        <f t="shared" si="1"/>
        <v>6.5717415115005475E-3</v>
      </c>
      <c r="L24" s="28" t="str">
        <f t="shared" si="2"/>
        <v/>
      </c>
    </row>
    <row r="25" spans="1:12" s="5" customFormat="1" ht="16.95" customHeight="1" x14ac:dyDescent="0.7">
      <c r="A25" s="58"/>
      <c r="B25" s="59"/>
      <c r="C25" s="92"/>
      <c r="D25" s="94"/>
      <c r="E25" s="95"/>
      <c r="F25" s="96"/>
      <c r="G25" s="127"/>
      <c r="H25" s="127"/>
      <c r="I25" s="127"/>
      <c r="J25" s="13" t="str">
        <f t="shared" si="0"/>
        <v/>
      </c>
      <c r="K25" s="14">
        <f t="shared" si="1"/>
        <v>6.5717415115005475E-3</v>
      </c>
      <c r="L25" s="28" t="str">
        <f t="shared" si="2"/>
        <v/>
      </c>
    </row>
    <row r="26" spans="1:12" s="5" customFormat="1" ht="16.95" customHeight="1" x14ac:dyDescent="0.7">
      <c r="A26" s="58"/>
      <c r="B26" s="59"/>
      <c r="C26" s="92"/>
      <c r="D26" s="94"/>
      <c r="E26" s="95"/>
      <c r="F26" s="96"/>
      <c r="G26" s="127"/>
      <c r="H26" s="127"/>
      <c r="I26" s="127"/>
      <c r="J26" s="13" t="str">
        <f t="shared" si="0"/>
        <v/>
      </c>
      <c r="K26" s="14">
        <f t="shared" si="1"/>
        <v>6.5717415115005475E-3</v>
      </c>
      <c r="L26" s="28" t="str">
        <f t="shared" si="2"/>
        <v/>
      </c>
    </row>
    <row r="27" spans="1:12" s="5" customFormat="1" ht="16.95" customHeight="1" x14ac:dyDescent="0.7">
      <c r="A27" s="58"/>
      <c r="B27" s="59"/>
      <c r="C27" s="92"/>
      <c r="D27" s="94"/>
      <c r="E27" s="95"/>
      <c r="F27" s="96"/>
      <c r="G27" s="127"/>
      <c r="H27" s="127"/>
      <c r="I27" s="127"/>
      <c r="J27" s="13" t="str">
        <f t="shared" si="0"/>
        <v/>
      </c>
      <c r="K27" s="14">
        <f t="shared" si="1"/>
        <v>6.5717415115005475E-3</v>
      </c>
      <c r="L27" s="28" t="str">
        <f t="shared" si="2"/>
        <v/>
      </c>
    </row>
    <row r="28" spans="1:12" s="5" customFormat="1" ht="16.95" customHeight="1" x14ac:dyDescent="0.7">
      <c r="A28" s="58"/>
      <c r="B28" s="59"/>
      <c r="C28" s="92"/>
      <c r="D28" s="94"/>
      <c r="E28" s="95"/>
      <c r="F28" s="96"/>
      <c r="G28" s="127"/>
      <c r="H28" s="127"/>
      <c r="I28" s="127"/>
      <c r="J28" s="13" t="str">
        <f t="shared" si="0"/>
        <v/>
      </c>
      <c r="K28" s="14">
        <f t="shared" si="1"/>
        <v>6.5717415115005475E-3</v>
      </c>
      <c r="L28" s="28" t="str">
        <f t="shared" si="2"/>
        <v/>
      </c>
    </row>
    <row r="29" spans="1:12" s="5" customFormat="1" ht="16.95" customHeight="1" x14ac:dyDescent="0.7">
      <c r="A29" s="58"/>
      <c r="B29" s="59"/>
      <c r="C29" s="92"/>
      <c r="D29" s="94"/>
      <c r="E29" s="95"/>
      <c r="F29" s="96"/>
      <c r="G29" s="127"/>
      <c r="H29" s="127"/>
      <c r="I29" s="127"/>
      <c r="J29" s="13" t="str">
        <f t="shared" si="0"/>
        <v/>
      </c>
      <c r="K29" s="14">
        <f t="shared" si="1"/>
        <v>6.5717415115005475E-3</v>
      </c>
      <c r="L29" s="28" t="str">
        <f t="shared" si="2"/>
        <v/>
      </c>
    </row>
    <row r="30" spans="1:12" s="5" customFormat="1" ht="16.95" customHeight="1" x14ac:dyDescent="0.7">
      <c r="A30" s="58"/>
      <c r="B30" s="59"/>
      <c r="C30" s="92"/>
      <c r="D30" s="94"/>
      <c r="E30" s="95"/>
      <c r="F30" s="96"/>
      <c r="G30" s="127"/>
      <c r="H30" s="127"/>
      <c r="I30" s="127"/>
      <c r="J30" s="13" t="str">
        <f t="shared" si="0"/>
        <v/>
      </c>
      <c r="K30" s="14">
        <f t="shared" si="1"/>
        <v>6.5717415115005475E-3</v>
      </c>
      <c r="L30" s="28" t="str">
        <f t="shared" si="2"/>
        <v/>
      </c>
    </row>
    <row r="31" spans="1:12" s="5" customFormat="1" ht="16.95" customHeight="1" x14ac:dyDescent="0.7">
      <c r="A31" s="58"/>
      <c r="B31" s="59"/>
      <c r="C31" s="92"/>
      <c r="D31" s="94"/>
      <c r="E31" s="95"/>
      <c r="F31" s="96"/>
      <c r="G31" s="127"/>
      <c r="H31" s="127"/>
      <c r="I31" s="127"/>
      <c r="J31" s="13" t="str">
        <f t="shared" si="0"/>
        <v/>
      </c>
      <c r="K31" s="14">
        <f t="shared" si="1"/>
        <v>6.5717415115005475E-3</v>
      </c>
      <c r="L31" s="28" t="str">
        <f t="shared" si="2"/>
        <v/>
      </c>
    </row>
    <row r="32" spans="1:12" s="5" customFormat="1" ht="16.95" customHeight="1" x14ac:dyDescent="0.7">
      <c r="A32" s="58"/>
      <c r="B32" s="59"/>
      <c r="C32" s="92"/>
      <c r="D32" s="94"/>
      <c r="E32" s="95"/>
      <c r="F32" s="96"/>
      <c r="G32" s="127"/>
      <c r="H32" s="127"/>
      <c r="I32" s="127"/>
      <c r="J32" s="13" t="str">
        <f t="shared" si="0"/>
        <v/>
      </c>
      <c r="K32" s="14">
        <f t="shared" si="1"/>
        <v>6.5717415115005475E-3</v>
      </c>
      <c r="L32" s="28" t="str">
        <f t="shared" si="2"/>
        <v/>
      </c>
    </row>
    <row r="33" spans="1:12" s="5" customFormat="1" ht="16.95" customHeight="1" x14ac:dyDescent="0.7">
      <c r="A33" s="58"/>
      <c r="B33" s="59"/>
      <c r="C33" s="92"/>
      <c r="D33" s="94"/>
      <c r="E33" s="95"/>
      <c r="F33" s="96"/>
      <c r="G33" s="127"/>
      <c r="H33" s="127"/>
      <c r="I33" s="127"/>
      <c r="J33" s="13" t="str">
        <f t="shared" si="0"/>
        <v/>
      </c>
      <c r="K33" s="14">
        <f t="shared" si="1"/>
        <v>6.5717415115005475E-3</v>
      </c>
      <c r="L33" s="28" t="str">
        <f t="shared" si="2"/>
        <v/>
      </c>
    </row>
    <row r="34" spans="1:12" s="5" customFormat="1" ht="16.95" customHeight="1" x14ac:dyDescent="0.7">
      <c r="A34" s="58"/>
      <c r="B34" s="59"/>
      <c r="C34" s="92"/>
      <c r="D34" s="94"/>
      <c r="E34" s="95"/>
      <c r="F34" s="96"/>
      <c r="G34" s="127"/>
      <c r="H34" s="127"/>
      <c r="I34" s="127"/>
      <c r="J34" s="13" t="str">
        <f>IF(OR(ISBLANK(A34),ISBLANK(B34)),"",(B34-A34)+1)</f>
        <v/>
      </c>
      <c r="K34" s="14">
        <f t="shared" si="1"/>
        <v>6.5717415115005475E-3</v>
      </c>
      <c r="L34" s="28" t="str">
        <f t="shared" si="2"/>
        <v/>
      </c>
    </row>
    <row r="35" spans="1:12" s="5" customFormat="1" ht="16.95" customHeight="1" x14ac:dyDescent="0.7">
      <c r="A35" s="58"/>
      <c r="B35" s="59"/>
      <c r="C35" s="92"/>
      <c r="D35" s="94"/>
      <c r="E35" s="95"/>
      <c r="F35" s="96"/>
      <c r="G35" s="127"/>
      <c r="H35" s="127"/>
      <c r="I35" s="127"/>
      <c r="J35" s="13" t="str">
        <f t="shared" si="0"/>
        <v/>
      </c>
      <c r="K35" s="14">
        <f t="shared" si="1"/>
        <v>6.5717415115005475E-3</v>
      </c>
      <c r="L35" s="28" t="str">
        <f t="shared" si="2"/>
        <v/>
      </c>
    </row>
    <row r="36" spans="1:12" s="6" customFormat="1" ht="44.25" customHeight="1" x14ac:dyDescent="0.7">
      <c r="A36" s="129" t="s">
        <v>869</v>
      </c>
      <c r="B36" s="130"/>
      <c r="C36" s="130"/>
      <c r="D36" s="130"/>
      <c r="E36" s="130"/>
      <c r="F36" s="130"/>
      <c r="G36" s="130"/>
      <c r="H36" s="130"/>
      <c r="I36" s="130"/>
      <c r="J36" s="130"/>
      <c r="K36" s="131"/>
      <c r="L36" s="30">
        <f>MIN(12,ROUND(SUM(L22:L35),4))</f>
        <v>0</v>
      </c>
    </row>
    <row r="37" spans="1:12" s="2" customFormat="1" ht="81" customHeight="1" x14ac:dyDescent="0.25">
      <c r="A37" s="135" t="s">
        <v>870</v>
      </c>
      <c r="B37" s="136"/>
      <c r="C37" s="136"/>
      <c r="D37" s="136"/>
      <c r="E37" s="136"/>
      <c r="F37" s="136"/>
      <c r="G37" s="136"/>
      <c r="H37" s="136"/>
      <c r="I37" s="136"/>
      <c r="J37" s="136"/>
      <c r="K37" s="137"/>
      <c r="L37" s="29">
        <v>20</v>
      </c>
    </row>
    <row r="38" spans="1:12" s="4" customFormat="1" ht="40.049999999999997" customHeight="1" x14ac:dyDescent="0.7">
      <c r="A38" s="26" t="s">
        <v>65</v>
      </c>
      <c r="B38" s="12" t="s">
        <v>94</v>
      </c>
      <c r="C38" s="132" t="s">
        <v>45</v>
      </c>
      <c r="D38" s="133"/>
      <c r="E38" s="132" t="s">
        <v>8</v>
      </c>
      <c r="F38" s="133"/>
      <c r="G38" s="132" t="s">
        <v>93</v>
      </c>
      <c r="H38" s="134"/>
      <c r="I38" s="133"/>
      <c r="J38" s="12" t="s">
        <v>42</v>
      </c>
      <c r="K38" s="12" t="s">
        <v>43</v>
      </c>
      <c r="L38" s="27" t="s">
        <v>44</v>
      </c>
    </row>
    <row r="39" spans="1:12" s="5" customFormat="1" ht="16.95" customHeight="1" x14ac:dyDescent="0.7">
      <c r="A39" s="58"/>
      <c r="B39" s="59"/>
      <c r="C39" s="92"/>
      <c r="D39" s="94"/>
      <c r="E39" s="95"/>
      <c r="F39" s="96"/>
      <c r="G39" s="128"/>
      <c r="H39" s="128"/>
      <c r="I39" s="128"/>
      <c r="J39" s="13" t="str">
        <f>IF(OR(ISBLANK(A39),ISBLANK(B39)),"",(B39-A39)+1)</f>
        <v/>
      </c>
      <c r="K39" s="14">
        <f>20/1826</f>
        <v>1.0952902519167579E-2</v>
      </c>
      <c r="L39" s="28" t="str">
        <f>IFERROR(ROUND(J39*K39,4),"")</f>
        <v/>
      </c>
    </row>
    <row r="40" spans="1:12" s="5" customFormat="1" ht="16.95" customHeight="1" x14ac:dyDescent="0.7">
      <c r="A40" s="58"/>
      <c r="B40" s="59"/>
      <c r="C40" s="92"/>
      <c r="D40" s="94"/>
      <c r="E40" s="95"/>
      <c r="F40" s="96"/>
      <c r="G40" s="128"/>
      <c r="H40" s="128"/>
      <c r="I40" s="128"/>
      <c r="J40" s="13" t="str">
        <f t="shared" ref="J40:J52" si="3">IF(OR(ISBLANK(A40),ISBLANK(B40)),"",(B40-A40)+1)</f>
        <v/>
      </c>
      <c r="K40" s="14">
        <f t="shared" ref="K40:K52" si="4">20/1826</f>
        <v>1.0952902519167579E-2</v>
      </c>
      <c r="L40" s="28" t="str">
        <f t="shared" ref="L40:L52" si="5">IFERROR(ROUND(J40*K40,4),"")</f>
        <v/>
      </c>
    </row>
    <row r="41" spans="1:12" s="5" customFormat="1" ht="16.95" customHeight="1" x14ac:dyDescent="0.7">
      <c r="A41" s="58"/>
      <c r="B41" s="59"/>
      <c r="C41" s="103"/>
      <c r="D41" s="104"/>
      <c r="E41" s="97"/>
      <c r="F41" s="99"/>
      <c r="G41" s="109"/>
      <c r="H41" s="109"/>
      <c r="I41" s="109"/>
      <c r="J41" s="13" t="str">
        <f t="shared" si="3"/>
        <v/>
      </c>
      <c r="K41" s="14">
        <f t="shared" si="4"/>
        <v>1.0952902519167579E-2</v>
      </c>
      <c r="L41" s="28" t="str">
        <f t="shared" si="5"/>
        <v/>
      </c>
    </row>
    <row r="42" spans="1:12" s="5" customFormat="1" ht="16.95" customHeight="1" x14ac:dyDescent="0.7">
      <c r="A42" s="58"/>
      <c r="B42" s="59"/>
      <c r="C42" s="103"/>
      <c r="D42" s="104"/>
      <c r="E42" s="97"/>
      <c r="F42" s="99"/>
      <c r="G42" s="109"/>
      <c r="H42" s="109"/>
      <c r="I42" s="109"/>
      <c r="J42" s="13" t="str">
        <f t="shared" si="3"/>
        <v/>
      </c>
      <c r="K42" s="14">
        <f t="shared" si="4"/>
        <v>1.0952902519167579E-2</v>
      </c>
      <c r="L42" s="28" t="str">
        <f t="shared" si="5"/>
        <v/>
      </c>
    </row>
    <row r="43" spans="1:12" s="5" customFormat="1" ht="16.95" customHeight="1" x14ac:dyDescent="0.7">
      <c r="A43" s="58"/>
      <c r="B43" s="59"/>
      <c r="C43" s="103"/>
      <c r="D43" s="104"/>
      <c r="E43" s="97"/>
      <c r="F43" s="99"/>
      <c r="G43" s="109"/>
      <c r="H43" s="109"/>
      <c r="I43" s="109"/>
      <c r="J43" s="13" t="str">
        <f t="shared" si="3"/>
        <v/>
      </c>
      <c r="K43" s="14">
        <f t="shared" si="4"/>
        <v>1.0952902519167579E-2</v>
      </c>
      <c r="L43" s="28" t="str">
        <f t="shared" si="5"/>
        <v/>
      </c>
    </row>
    <row r="44" spans="1:12" s="5" customFormat="1" ht="16.95" customHeight="1" x14ac:dyDescent="0.7">
      <c r="A44" s="58"/>
      <c r="B44" s="59"/>
      <c r="C44" s="103"/>
      <c r="D44" s="104"/>
      <c r="E44" s="97"/>
      <c r="F44" s="99"/>
      <c r="G44" s="109"/>
      <c r="H44" s="109"/>
      <c r="I44" s="109"/>
      <c r="J44" s="13" t="str">
        <f t="shared" si="3"/>
        <v/>
      </c>
      <c r="K44" s="14">
        <f t="shared" si="4"/>
        <v>1.0952902519167579E-2</v>
      </c>
      <c r="L44" s="28" t="str">
        <f t="shared" si="5"/>
        <v/>
      </c>
    </row>
    <row r="45" spans="1:12" s="5" customFormat="1" ht="16.95" customHeight="1" x14ac:dyDescent="0.7">
      <c r="A45" s="58"/>
      <c r="B45" s="59"/>
      <c r="C45" s="103"/>
      <c r="D45" s="104"/>
      <c r="E45" s="97"/>
      <c r="F45" s="99"/>
      <c r="G45" s="109"/>
      <c r="H45" s="109"/>
      <c r="I45" s="109"/>
      <c r="J45" s="13" t="str">
        <f t="shared" si="3"/>
        <v/>
      </c>
      <c r="K45" s="14">
        <f t="shared" si="4"/>
        <v>1.0952902519167579E-2</v>
      </c>
      <c r="L45" s="28" t="str">
        <f t="shared" si="5"/>
        <v/>
      </c>
    </row>
    <row r="46" spans="1:12" s="5" customFormat="1" ht="16.95" customHeight="1" x14ac:dyDescent="0.7">
      <c r="A46" s="58"/>
      <c r="B46" s="59"/>
      <c r="C46" s="103"/>
      <c r="D46" s="104"/>
      <c r="E46" s="97"/>
      <c r="F46" s="99"/>
      <c r="G46" s="109"/>
      <c r="H46" s="109"/>
      <c r="I46" s="109"/>
      <c r="J46" s="13" t="str">
        <f t="shared" si="3"/>
        <v/>
      </c>
      <c r="K46" s="14">
        <f t="shared" si="4"/>
        <v>1.0952902519167579E-2</v>
      </c>
      <c r="L46" s="28" t="str">
        <f t="shared" si="5"/>
        <v/>
      </c>
    </row>
    <row r="47" spans="1:12" s="5" customFormat="1" ht="16.95" customHeight="1" x14ac:dyDescent="0.7">
      <c r="A47" s="58"/>
      <c r="B47" s="59"/>
      <c r="C47" s="103"/>
      <c r="D47" s="104"/>
      <c r="E47" s="97"/>
      <c r="F47" s="99"/>
      <c r="G47" s="109"/>
      <c r="H47" s="109"/>
      <c r="I47" s="109"/>
      <c r="J47" s="13" t="str">
        <f t="shared" si="3"/>
        <v/>
      </c>
      <c r="K47" s="14">
        <f t="shared" si="4"/>
        <v>1.0952902519167579E-2</v>
      </c>
      <c r="L47" s="28" t="str">
        <f t="shared" si="5"/>
        <v/>
      </c>
    </row>
    <row r="48" spans="1:12" s="5" customFormat="1" ht="16.95" customHeight="1" x14ac:dyDescent="0.7">
      <c r="A48" s="58"/>
      <c r="B48" s="59"/>
      <c r="C48" s="103"/>
      <c r="D48" s="104"/>
      <c r="E48" s="97"/>
      <c r="F48" s="99"/>
      <c r="G48" s="109"/>
      <c r="H48" s="109"/>
      <c r="I48" s="109"/>
      <c r="J48" s="13" t="str">
        <f t="shared" si="3"/>
        <v/>
      </c>
      <c r="K48" s="14">
        <f t="shared" si="4"/>
        <v>1.0952902519167579E-2</v>
      </c>
      <c r="L48" s="28" t="str">
        <f t="shared" si="5"/>
        <v/>
      </c>
    </row>
    <row r="49" spans="1:12" s="5" customFormat="1" ht="16.95" customHeight="1" x14ac:dyDescent="0.7">
      <c r="A49" s="58"/>
      <c r="B49" s="59"/>
      <c r="C49" s="103"/>
      <c r="D49" s="104"/>
      <c r="E49" s="97"/>
      <c r="F49" s="99"/>
      <c r="G49" s="109"/>
      <c r="H49" s="109"/>
      <c r="I49" s="109"/>
      <c r="J49" s="13" t="str">
        <f t="shared" si="3"/>
        <v/>
      </c>
      <c r="K49" s="14">
        <f t="shared" si="4"/>
        <v>1.0952902519167579E-2</v>
      </c>
      <c r="L49" s="28" t="str">
        <f t="shared" si="5"/>
        <v/>
      </c>
    </row>
    <row r="50" spans="1:12" s="5" customFormat="1" ht="16.95" customHeight="1" x14ac:dyDescent="0.7">
      <c r="A50" s="58"/>
      <c r="B50" s="59"/>
      <c r="C50" s="103"/>
      <c r="D50" s="104"/>
      <c r="E50" s="97"/>
      <c r="F50" s="99"/>
      <c r="G50" s="109"/>
      <c r="H50" s="109"/>
      <c r="I50" s="109"/>
      <c r="J50" s="13" t="str">
        <f t="shared" si="3"/>
        <v/>
      </c>
      <c r="K50" s="14">
        <f t="shared" si="4"/>
        <v>1.0952902519167579E-2</v>
      </c>
      <c r="L50" s="28" t="str">
        <f t="shared" si="5"/>
        <v/>
      </c>
    </row>
    <row r="51" spans="1:12" s="5" customFormat="1" ht="16.95" customHeight="1" x14ac:dyDescent="0.7">
      <c r="A51" s="58"/>
      <c r="B51" s="59"/>
      <c r="C51" s="103"/>
      <c r="D51" s="104"/>
      <c r="E51" s="97"/>
      <c r="F51" s="99"/>
      <c r="G51" s="109"/>
      <c r="H51" s="109"/>
      <c r="I51" s="109"/>
      <c r="J51" s="13" t="str">
        <f t="shared" si="3"/>
        <v/>
      </c>
      <c r="K51" s="14">
        <f t="shared" si="4"/>
        <v>1.0952902519167579E-2</v>
      </c>
      <c r="L51" s="28" t="str">
        <f t="shared" si="5"/>
        <v/>
      </c>
    </row>
    <row r="52" spans="1:12" s="5" customFormat="1" ht="16.95" customHeight="1" x14ac:dyDescent="0.7">
      <c r="A52" s="58"/>
      <c r="B52" s="59"/>
      <c r="C52" s="103"/>
      <c r="D52" s="104"/>
      <c r="E52" s="97"/>
      <c r="F52" s="99"/>
      <c r="G52" s="109"/>
      <c r="H52" s="109"/>
      <c r="I52" s="109"/>
      <c r="J52" s="13" t="str">
        <f t="shared" si="3"/>
        <v/>
      </c>
      <c r="K52" s="14">
        <f t="shared" si="4"/>
        <v>1.0952902519167579E-2</v>
      </c>
      <c r="L52" s="28" t="str">
        <f t="shared" si="5"/>
        <v/>
      </c>
    </row>
    <row r="53" spans="1:12" s="5" customFormat="1" ht="44.25" customHeight="1" x14ac:dyDescent="0.7">
      <c r="A53" s="118" t="s">
        <v>871</v>
      </c>
      <c r="B53" s="119"/>
      <c r="C53" s="119"/>
      <c r="D53" s="119"/>
      <c r="E53" s="119"/>
      <c r="F53" s="119"/>
      <c r="G53" s="119"/>
      <c r="H53" s="119"/>
      <c r="I53" s="119"/>
      <c r="J53" s="119"/>
      <c r="K53" s="120"/>
      <c r="L53" s="30">
        <f>MIN(20,ROUND(SUM(L39:L52),4))</f>
        <v>0</v>
      </c>
    </row>
    <row r="54" spans="1:12" s="2" customFormat="1" ht="69" customHeight="1" x14ac:dyDescent="0.25">
      <c r="A54" s="100" t="s">
        <v>872</v>
      </c>
      <c r="B54" s="101"/>
      <c r="C54" s="101"/>
      <c r="D54" s="101"/>
      <c r="E54" s="101"/>
      <c r="F54" s="101"/>
      <c r="G54" s="101"/>
      <c r="H54" s="101"/>
      <c r="I54" s="101"/>
      <c r="J54" s="101"/>
      <c r="K54" s="102"/>
      <c r="L54" s="29">
        <v>8</v>
      </c>
    </row>
    <row r="55" spans="1:12" s="4" customFormat="1" ht="40.049999999999997" customHeight="1" x14ac:dyDescent="0.7">
      <c r="A55" s="26" t="s">
        <v>65</v>
      </c>
      <c r="B55" s="12" t="s">
        <v>94</v>
      </c>
      <c r="C55" s="124" t="s">
        <v>45</v>
      </c>
      <c r="D55" s="126"/>
      <c r="E55" s="124" t="s">
        <v>8</v>
      </c>
      <c r="F55" s="126"/>
      <c r="G55" s="124" t="s">
        <v>93</v>
      </c>
      <c r="H55" s="125"/>
      <c r="I55" s="126"/>
      <c r="J55" s="12" t="s">
        <v>42</v>
      </c>
      <c r="K55" s="12" t="s">
        <v>43</v>
      </c>
      <c r="L55" s="27" t="s">
        <v>44</v>
      </c>
    </row>
    <row r="56" spans="1:12" s="5" customFormat="1" ht="16.95" customHeight="1" x14ac:dyDescent="0.7">
      <c r="A56" s="58"/>
      <c r="B56" s="59"/>
      <c r="C56" s="92"/>
      <c r="D56" s="94"/>
      <c r="E56" s="95"/>
      <c r="F56" s="96"/>
      <c r="G56" s="92"/>
      <c r="H56" s="93"/>
      <c r="I56" s="94"/>
      <c r="J56" s="13" t="str">
        <f>IF(OR(ISBLANK(A56),ISBLANK(B56)),"",(B56-A56)+1)</f>
        <v/>
      </c>
      <c r="K56" s="14">
        <f>8/1826</f>
        <v>4.3811610076670317E-3</v>
      </c>
      <c r="L56" s="28" t="str">
        <f>IFERROR(ROUND(J56*K56,4),"")</f>
        <v/>
      </c>
    </row>
    <row r="57" spans="1:12" s="5" customFormat="1" ht="16.95" customHeight="1" x14ac:dyDescent="0.7">
      <c r="A57" s="58"/>
      <c r="B57" s="59"/>
      <c r="C57" s="92"/>
      <c r="D57" s="94"/>
      <c r="E57" s="95"/>
      <c r="F57" s="96"/>
      <c r="G57" s="92"/>
      <c r="H57" s="93"/>
      <c r="I57" s="94"/>
      <c r="J57" s="13" t="str">
        <f t="shared" ref="J57:J69" si="6">IF(OR(ISBLANK(A57),ISBLANK(B57)),"",(B57-A57)+1)</f>
        <v/>
      </c>
      <c r="K57" s="14">
        <f t="shared" ref="K57:K69" si="7">8/1826</f>
        <v>4.3811610076670317E-3</v>
      </c>
      <c r="L57" s="28" t="str">
        <f t="shared" ref="L57:L69" si="8">IFERROR(ROUND(J57*K57,4),"")</f>
        <v/>
      </c>
    </row>
    <row r="58" spans="1:12" s="5" customFormat="1" ht="16.95" customHeight="1" x14ac:dyDescent="0.7">
      <c r="A58" s="58"/>
      <c r="B58" s="59"/>
      <c r="C58" s="103"/>
      <c r="D58" s="104"/>
      <c r="E58" s="97"/>
      <c r="F58" s="99"/>
      <c r="G58" s="97"/>
      <c r="H58" s="98"/>
      <c r="I58" s="99"/>
      <c r="J58" s="13" t="str">
        <f t="shared" si="6"/>
        <v/>
      </c>
      <c r="K58" s="14">
        <f t="shared" si="7"/>
        <v>4.3811610076670317E-3</v>
      </c>
      <c r="L58" s="28" t="str">
        <f t="shared" si="8"/>
        <v/>
      </c>
    </row>
    <row r="59" spans="1:12" s="5" customFormat="1" ht="16.95" customHeight="1" x14ac:dyDescent="0.7">
      <c r="A59" s="58"/>
      <c r="B59" s="59"/>
      <c r="C59" s="103"/>
      <c r="D59" s="104"/>
      <c r="E59" s="97"/>
      <c r="F59" s="99"/>
      <c r="G59" s="97"/>
      <c r="H59" s="98"/>
      <c r="I59" s="99"/>
      <c r="J59" s="13" t="str">
        <f t="shared" si="6"/>
        <v/>
      </c>
      <c r="K59" s="14">
        <f t="shared" si="7"/>
        <v>4.3811610076670317E-3</v>
      </c>
      <c r="L59" s="28" t="str">
        <f t="shared" si="8"/>
        <v/>
      </c>
    </row>
    <row r="60" spans="1:12" s="5" customFormat="1" ht="16.95" customHeight="1" x14ac:dyDescent="0.7">
      <c r="A60" s="58"/>
      <c r="B60" s="59"/>
      <c r="C60" s="103"/>
      <c r="D60" s="104"/>
      <c r="E60" s="97"/>
      <c r="F60" s="99"/>
      <c r="G60" s="97"/>
      <c r="H60" s="98"/>
      <c r="I60" s="99"/>
      <c r="J60" s="13" t="str">
        <f t="shared" si="6"/>
        <v/>
      </c>
      <c r="K60" s="14">
        <f t="shared" si="7"/>
        <v>4.3811610076670317E-3</v>
      </c>
      <c r="L60" s="28" t="str">
        <f t="shared" si="8"/>
        <v/>
      </c>
    </row>
    <row r="61" spans="1:12" s="5" customFormat="1" ht="16.95" customHeight="1" x14ac:dyDescent="0.7">
      <c r="A61" s="58"/>
      <c r="B61" s="59"/>
      <c r="C61" s="103"/>
      <c r="D61" s="104"/>
      <c r="E61" s="97"/>
      <c r="F61" s="99"/>
      <c r="G61" s="97"/>
      <c r="H61" s="98"/>
      <c r="I61" s="99"/>
      <c r="J61" s="13" t="str">
        <f t="shared" si="6"/>
        <v/>
      </c>
      <c r="K61" s="14">
        <f t="shared" si="7"/>
        <v>4.3811610076670317E-3</v>
      </c>
      <c r="L61" s="28" t="str">
        <f t="shared" si="8"/>
        <v/>
      </c>
    </row>
    <row r="62" spans="1:12" s="5" customFormat="1" ht="16.95" customHeight="1" x14ac:dyDescent="0.7">
      <c r="A62" s="58"/>
      <c r="B62" s="59"/>
      <c r="C62" s="103"/>
      <c r="D62" s="104"/>
      <c r="E62" s="97"/>
      <c r="F62" s="99"/>
      <c r="G62" s="97"/>
      <c r="H62" s="98"/>
      <c r="I62" s="99"/>
      <c r="J62" s="13" t="str">
        <f t="shared" si="6"/>
        <v/>
      </c>
      <c r="K62" s="14">
        <f t="shared" si="7"/>
        <v>4.3811610076670317E-3</v>
      </c>
      <c r="L62" s="28" t="str">
        <f t="shared" si="8"/>
        <v/>
      </c>
    </row>
    <row r="63" spans="1:12" s="5" customFormat="1" ht="16.95" customHeight="1" x14ac:dyDescent="0.7">
      <c r="A63" s="58"/>
      <c r="B63" s="59"/>
      <c r="C63" s="103"/>
      <c r="D63" s="104"/>
      <c r="E63" s="97"/>
      <c r="F63" s="99"/>
      <c r="G63" s="97"/>
      <c r="H63" s="98"/>
      <c r="I63" s="99"/>
      <c r="J63" s="13" t="str">
        <f t="shared" si="6"/>
        <v/>
      </c>
      <c r="K63" s="14">
        <f t="shared" si="7"/>
        <v>4.3811610076670317E-3</v>
      </c>
      <c r="L63" s="28" t="str">
        <f t="shared" si="8"/>
        <v/>
      </c>
    </row>
    <row r="64" spans="1:12" s="5" customFormat="1" ht="16.95" customHeight="1" x14ac:dyDescent="0.7">
      <c r="A64" s="58"/>
      <c r="B64" s="59"/>
      <c r="C64" s="103"/>
      <c r="D64" s="104"/>
      <c r="E64" s="97"/>
      <c r="F64" s="99"/>
      <c r="G64" s="97"/>
      <c r="H64" s="98"/>
      <c r="I64" s="99"/>
      <c r="J64" s="13" t="str">
        <f t="shared" si="6"/>
        <v/>
      </c>
      <c r="K64" s="14">
        <f t="shared" si="7"/>
        <v>4.3811610076670317E-3</v>
      </c>
      <c r="L64" s="28" t="str">
        <f t="shared" si="8"/>
        <v/>
      </c>
    </row>
    <row r="65" spans="1:12" s="5" customFormat="1" ht="16.95" customHeight="1" x14ac:dyDescent="0.7">
      <c r="A65" s="58"/>
      <c r="B65" s="59"/>
      <c r="C65" s="103"/>
      <c r="D65" s="104"/>
      <c r="E65" s="97"/>
      <c r="F65" s="99"/>
      <c r="G65" s="97"/>
      <c r="H65" s="98"/>
      <c r="I65" s="99"/>
      <c r="J65" s="13" t="str">
        <f t="shared" si="6"/>
        <v/>
      </c>
      <c r="K65" s="14">
        <f t="shared" si="7"/>
        <v>4.3811610076670317E-3</v>
      </c>
      <c r="L65" s="28" t="str">
        <f t="shared" si="8"/>
        <v/>
      </c>
    </row>
    <row r="66" spans="1:12" s="5" customFormat="1" ht="16.95" customHeight="1" x14ac:dyDescent="0.7">
      <c r="A66" s="58"/>
      <c r="B66" s="59"/>
      <c r="C66" s="103"/>
      <c r="D66" s="104"/>
      <c r="E66" s="97"/>
      <c r="F66" s="99"/>
      <c r="G66" s="97"/>
      <c r="H66" s="98"/>
      <c r="I66" s="99"/>
      <c r="J66" s="13" t="str">
        <f t="shared" si="6"/>
        <v/>
      </c>
      <c r="K66" s="14">
        <f t="shared" si="7"/>
        <v>4.3811610076670317E-3</v>
      </c>
      <c r="L66" s="28" t="str">
        <f t="shared" si="8"/>
        <v/>
      </c>
    </row>
    <row r="67" spans="1:12" s="5" customFormat="1" ht="16.95" customHeight="1" x14ac:dyDescent="0.7">
      <c r="A67" s="58"/>
      <c r="B67" s="59"/>
      <c r="C67" s="103"/>
      <c r="D67" s="104"/>
      <c r="E67" s="97"/>
      <c r="F67" s="99"/>
      <c r="G67" s="97"/>
      <c r="H67" s="98"/>
      <c r="I67" s="99"/>
      <c r="J67" s="13" t="str">
        <f t="shared" si="6"/>
        <v/>
      </c>
      <c r="K67" s="14">
        <f t="shared" si="7"/>
        <v>4.3811610076670317E-3</v>
      </c>
      <c r="L67" s="28" t="str">
        <f t="shared" si="8"/>
        <v/>
      </c>
    </row>
    <row r="68" spans="1:12" s="5" customFormat="1" ht="16.95" customHeight="1" x14ac:dyDescent="0.7">
      <c r="A68" s="58"/>
      <c r="B68" s="59"/>
      <c r="C68" s="103"/>
      <c r="D68" s="104"/>
      <c r="E68" s="97"/>
      <c r="F68" s="99"/>
      <c r="G68" s="97"/>
      <c r="H68" s="98"/>
      <c r="I68" s="99"/>
      <c r="J68" s="13" t="str">
        <f t="shared" si="6"/>
        <v/>
      </c>
      <c r="K68" s="14">
        <f t="shared" si="7"/>
        <v>4.3811610076670317E-3</v>
      </c>
      <c r="L68" s="28" t="str">
        <f t="shared" si="8"/>
        <v/>
      </c>
    </row>
    <row r="69" spans="1:12" s="5" customFormat="1" ht="16.95" customHeight="1" x14ac:dyDescent="0.7">
      <c r="A69" s="58"/>
      <c r="B69" s="59"/>
      <c r="C69" s="103"/>
      <c r="D69" s="104"/>
      <c r="E69" s="97"/>
      <c r="F69" s="99"/>
      <c r="G69" s="97"/>
      <c r="H69" s="98"/>
      <c r="I69" s="99"/>
      <c r="J69" s="13" t="str">
        <f t="shared" si="6"/>
        <v/>
      </c>
      <c r="K69" s="14">
        <f t="shared" si="7"/>
        <v>4.3811610076670317E-3</v>
      </c>
      <c r="L69" s="28" t="str">
        <f t="shared" si="8"/>
        <v/>
      </c>
    </row>
    <row r="70" spans="1:12" s="6" customFormat="1" ht="44.25" customHeight="1" x14ac:dyDescent="0.7">
      <c r="A70" s="121" t="s">
        <v>873</v>
      </c>
      <c r="B70" s="122"/>
      <c r="C70" s="122"/>
      <c r="D70" s="122"/>
      <c r="E70" s="122"/>
      <c r="F70" s="122"/>
      <c r="G70" s="122"/>
      <c r="H70" s="122"/>
      <c r="I70" s="122"/>
      <c r="J70" s="122"/>
      <c r="K70" s="123"/>
      <c r="L70" s="60">
        <f>MIN(8,ROUND(SUM(L56:L69),4))</f>
        <v>0</v>
      </c>
    </row>
    <row r="71" spans="1:12" s="6" customFormat="1" ht="44.25" customHeight="1" x14ac:dyDescent="0.7">
      <c r="A71" s="111" t="s">
        <v>60</v>
      </c>
      <c r="B71" s="112"/>
      <c r="C71" s="112"/>
      <c r="D71" s="112"/>
      <c r="E71" s="112"/>
      <c r="F71" s="112"/>
      <c r="G71" s="112"/>
      <c r="H71" s="112"/>
      <c r="I71" s="112"/>
      <c r="J71" s="112"/>
      <c r="K71" s="112"/>
      <c r="L71" s="60">
        <f>MIN(40,ROUND(SUM(L36+L53+L70),4))</f>
        <v>0</v>
      </c>
    </row>
    <row r="72" spans="1:12" s="7" customFormat="1" ht="24" x14ac:dyDescent="0.25">
      <c r="A72" s="31"/>
      <c r="B72" s="15"/>
      <c r="C72" s="15"/>
      <c r="D72" s="15"/>
      <c r="E72" s="15"/>
      <c r="F72" s="15"/>
      <c r="G72" s="15"/>
      <c r="H72" s="15"/>
      <c r="I72" s="15"/>
      <c r="J72" s="15"/>
      <c r="K72" s="15"/>
      <c r="L72" s="32"/>
    </row>
    <row r="73" spans="1:12" s="6" customFormat="1" ht="49.8" customHeight="1" x14ac:dyDescent="0.85">
      <c r="A73" s="33"/>
      <c r="B73" s="34" t="s">
        <v>49</v>
      </c>
      <c r="C73" s="115"/>
      <c r="D73" s="115"/>
      <c r="E73" s="115"/>
      <c r="F73" s="115"/>
      <c r="G73" s="35" t="s">
        <v>50</v>
      </c>
      <c r="H73" s="56"/>
      <c r="I73" s="18"/>
      <c r="J73" s="18"/>
      <c r="K73" s="18"/>
      <c r="L73" s="37"/>
    </row>
    <row r="74" spans="1:12" s="9" customFormat="1" ht="48.6" customHeight="1" x14ac:dyDescent="0.7">
      <c r="A74" s="38"/>
      <c r="B74" s="113"/>
      <c r="C74" s="113"/>
      <c r="D74" s="113"/>
      <c r="E74" s="113"/>
      <c r="F74" s="113"/>
      <c r="G74" s="113"/>
      <c r="H74" s="113"/>
      <c r="I74" s="113"/>
      <c r="J74" s="113"/>
      <c r="K74" s="113"/>
      <c r="L74" s="37"/>
    </row>
    <row r="75" spans="1:12" s="6" customFormat="1" ht="142.19999999999999" customHeight="1" x14ac:dyDescent="0.7">
      <c r="A75" s="33"/>
      <c r="B75" s="114" t="s">
        <v>885</v>
      </c>
      <c r="C75" s="114"/>
      <c r="D75" s="114"/>
      <c r="E75" s="114"/>
      <c r="F75" s="114"/>
      <c r="G75" s="114"/>
      <c r="H75" s="114"/>
      <c r="I75" s="114"/>
      <c r="J75" s="114"/>
      <c r="K75" s="114"/>
      <c r="L75" s="37"/>
    </row>
    <row r="76" spans="1:12" s="6" customFormat="1" ht="24" x14ac:dyDescent="0.85">
      <c r="A76" s="33"/>
      <c r="B76" s="39"/>
      <c r="C76" s="39"/>
      <c r="D76" s="39"/>
      <c r="E76" s="39"/>
      <c r="F76" s="39"/>
      <c r="G76" s="39"/>
      <c r="L76" s="40"/>
    </row>
    <row r="77" spans="1:12" s="6" customFormat="1" ht="24" x14ac:dyDescent="0.85">
      <c r="A77" s="33"/>
      <c r="B77" s="39"/>
      <c r="C77" s="41" t="s">
        <v>51</v>
      </c>
      <c r="D77" s="116"/>
      <c r="E77" s="116"/>
      <c r="F77" s="42" t="s">
        <v>52</v>
      </c>
      <c r="G77" s="42"/>
      <c r="L77" s="40"/>
    </row>
    <row r="78" spans="1:12" s="6" customFormat="1" ht="24" x14ac:dyDescent="0.85">
      <c r="A78" s="33"/>
      <c r="B78" s="39"/>
      <c r="C78" s="42"/>
      <c r="D78" s="42"/>
      <c r="E78" s="42"/>
      <c r="F78" s="42"/>
      <c r="G78" s="42"/>
      <c r="L78" s="40"/>
    </row>
    <row r="79" spans="1:12" s="6" customFormat="1" ht="24" x14ac:dyDescent="0.85">
      <c r="A79" s="33"/>
      <c r="C79" s="36"/>
      <c r="D79" s="43" t="s">
        <v>53</v>
      </c>
      <c r="E79" s="36"/>
      <c r="F79" s="117" t="s">
        <v>874</v>
      </c>
      <c r="G79" s="117"/>
      <c r="H79" s="44"/>
      <c r="I79" s="45"/>
      <c r="L79" s="40"/>
    </row>
    <row r="80" spans="1:12" s="6" customFormat="1" ht="24" x14ac:dyDescent="0.85">
      <c r="A80" s="33"/>
      <c r="B80" s="39"/>
      <c r="C80" s="42"/>
      <c r="D80" s="42"/>
      <c r="E80" s="42"/>
      <c r="F80" s="42"/>
      <c r="G80" s="42"/>
      <c r="L80" s="40"/>
    </row>
    <row r="81" spans="1:12" s="6" customFormat="1" ht="24" x14ac:dyDescent="0.85">
      <c r="A81" s="33"/>
      <c r="B81" s="39"/>
      <c r="C81" s="46"/>
      <c r="D81" s="47"/>
      <c r="E81" s="48" t="s">
        <v>54</v>
      </c>
      <c r="F81" s="47"/>
      <c r="G81" s="42"/>
      <c r="I81" s="49"/>
      <c r="J81" s="49"/>
      <c r="L81" s="40"/>
    </row>
    <row r="82" spans="1:12" s="6" customFormat="1" ht="122.4" customHeight="1" thickBot="1" x14ac:dyDescent="0.75">
      <c r="A82" s="50"/>
      <c r="B82" s="51"/>
      <c r="C82" s="52" t="s">
        <v>55</v>
      </c>
      <c r="D82" s="53"/>
      <c r="E82" s="110"/>
      <c r="F82" s="110"/>
      <c r="G82" s="110"/>
      <c r="H82" s="54"/>
      <c r="I82" s="54"/>
      <c r="J82" s="51"/>
      <c r="K82" s="51"/>
      <c r="L82" s="55"/>
    </row>
    <row r="83" spans="1:12" s="6" customFormat="1" ht="15" customHeight="1" x14ac:dyDescent="0.85">
      <c r="B83" s="10"/>
      <c r="C83" s="10"/>
      <c r="D83" s="10"/>
      <c r="E83" s="10"/>
      <c r="F83" s="10"/>
      <c r="G83" s="10"/>
      <c r="H83" s="10"/>
      <c r="I83" s="10"/>
      <c r="J83" s="10"/>
      <c r="K83" s="10"/>
      <c r="L83" s="8"/>
    </row>
    <row r="84" spans="1:12" x14ac:dyDescent="0.25">
      <c r="A84" s="11"/>
    </row>
  </sheetData>
  <sheetProtection algorithmName="SHA-512" hashValue="5Bg6+KY3kBh1qLYSbZLcpwntWFKSbAiS6zPPzMLvMsTsbdFh9nvVCYrYJDTxlUQJjHkXAj/A1FT65jGCvzhrVg==" saltValue="cc/NZxPZsORor+2hgQqosg==" spinCount="100000" sheet="1" objects="1" scenarios="1"/>
  <mergeCells count="188">
    <mergeCell ref="G9:H9"/>
    <mergeCell ref="G10:H10"/>
    <mergeCell ref="I10:J10"/>
    <mergeCell ref="E22:F22"/>
    <mergeCell ref="O9:Q9"/>
    <mergeCell ref="I9:J9"/>
    <mergeCell ref="A9:B9"/>
    <mergeCell ref="A10:B10"/>
    <mergeCell ref="C9:F9"/>
    <mergeCell ref="C10:F10"/>
    <mergeCell ref="A3:J3"/>
    <mergeCell ref="A13:L13"/>
    <mergeCell ref="A14:B14"/>
    <mergeCell ref="A15:B15"/>
    <mergeCell ref="J14:L14"/>
    <mergeCell ref="J15:L15"/>
    <mergeCell ref="A18:K18"/>
    <mergeCell ref="A20:K20"/>
    <mergeCell ref="G6:I6"/>
    <mergeCell ref="G7:I7"/>
    <mergeCell ref="D6:E6"/>
    <mergeCell ref="D7:E7"/>
    <mergeCell ref="C14:I14"/>
    <mergeCell ref="C15:I15"/>
    <mergeCell ref="A6:C6"/>
    <mergeCell ref="K6:L6"/>
    <mergeCell ref="A16:L16"/>
    <mergeCell ref="J17:L17"/>
    <mergeCell ref="A17:H17"/>
    <mergeCell ref="K3:L3"/>
    <mergeCell ref="A5:J5"/>
    <mergeCell ref="A19:L19"/>
    <mergeCell ref="K5:L5"/>
    <mergeCell ref="A8:J8"/>
    <mergeCell ref="C39:D39"/>
    <mergeCell ref="E39:F39"/>
    <mergeCell ref="G39:I3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4:F24"/>
    <mergeCell ref="E25:F25"/>
    <mergeCell ref="G21:I21"/>
    <mergeCell ref="G22:I22"/>
    <mergeCell ref="G23:I23"/>
    <mergeCell ref="G24:I24"/>
    <mergeCell ref="G25:I25"/>
    <mergeCell ref="A36:K36"/>
    <mergeCell ref="C38:D38"/>
    <mergeCell ref="E38:F38"/>
    <mergeCell ref="G38:I38"/>
    <mergeCell ref="E35:F35"/>
    <mergeCell ref="E26:F26"/>
    <mergeCell ref="E27:F27"/>
    <mergeCell ref="E28:F28"/>
    <mergeCell ref="E29:F29"/>
    <mergeCell ref="E30:F30"/>
    <mergeCell ref="G31:I31"/>
    <mergeCell ref="G35:I35"/>
    <mergeCell ref="E33:F33"/>
    <mergeCell ref="E34:F34"/>
    <mergeCell ref="G33:I33"/>
    <mergeCell ref="G34:I34"/>
    <mergeCell ref="E31:F31"/>
    <mergeCell ref="E32:F32"/>
    <mergeCell ref="G32:I32"/>
    <mergeCell ref="G26:I26"/>
    <mergeCell ref="G27:I27"/>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5:D35"/>
    <mergeCell ref="C30:D30"/>
    <mergeCell ref="C31:D31"/>
    <mergeCell ref="C32:D32"/>
    <mergeCell ref="C33:D33"/>
    <mergeCell ref="C34:D34"/>
    <mergeCell ref="C48:D48"/>
    <mergeCell ref="E48:F48"/>
    <mergeCell ref="G48:I48"/>
    <mergeCell ref="C45:D45"/>
    <mergeCell ref="E45:F45"/>
    <mergeCell ref="G45:I45"/>
    <mergeCell ref="C46:D46"/>
    <mergeCell ref="E46:F46"/>
    <mergeCell ref="G46:I46"/>
    <mergeCell ref="E82:G82"/>
    <mergeCell ref="A71:K71"/>
    <mergeCell ref="B74:K74"/>
    <mergeCell ref="B75:K75"/>
    <mergeCell ref="C73:F73"/>
    <mergeCell ref="D77:E77"/>
    <mergeCell ref="F79:G79"/>
    <mergeCell ref="A53:K53"/>
    <mergeCell ref="C51:D51"/>
    <mergeCell ref="E51:F51"/>
    <mergeCell ref="G51:I51"/>
    <mergeCell ref="C52:D52"/>
    <mergeCell ref="E52:F52"/>
    <mergeCell ref="G52:I52"/>
    <mergeCell ref="A70:K70"/>
    <mergeCell ref="G55:I55"/>
    <mergeCell ref="E55:F55"/>
    <mergeCell ref="C55:D55"/>
    <mergeCell ref="G67:I67"/>
    <mergeCell ref="E67:F67"/>
    <mergeCell ref="C67:D67"/>
    <mergeCell ref="G66:I66"/>
    <mergeCell ref="E66:F66"/>
    <mergeCell ref="C66:D66"/>
    <mergeCell ref="K8:L8"/>
    <mergeCell ref="A12:J12"/>
    <mergeCell ref="K12:L12"/>
    <mergeCell ref="C65:D65"/>
    <mergeCell ref="E65:F65"/>
    <mergeCell ref="G65:I65"/>
    <mergeCell ref="C62:D62"/>
    <mergeCell ref="E62:F62"/>
    <mergeCell ref="G62:I62"/>
    <mergeCell ref="C63:D63"/>
    <mergeCell ref="E63:F63"/>
    <mergeCell ref="G63:I63"/>
    <mergeCell ref="G64:I64"/>
    <mergeCell ref="E64:F64"/>
    <mergeCell ref="C64:D64"/>
    <mergeCell ref="C49:D49"/>
    <mergeCell ref="E49:F49"/>
    <mergeCell ref="G49:I49"/>
    <mergeCell ref="C50:D50"/>
    <mergeCell ref="E50:F50"/>
    <mergeCell ref="G50:I50"/>
    <mergeCell ref="C47:D47"/>
    <mergeCell ref="E47:F47"/>
    <mergeCell ref="G47:I47"/>
    <mergeCell ref="G69:I69"/>
    <mergeCell ref="E69:F69"/>
    <mergeCell ref="C69:D69"/>
    <mergeCell ref="G68:I68"/>
    <mergeCell ref="E68:F68"/>
    <mergeCell ref="C68:D68"/>
    <mergeCell ref="G57:I57"/>
    <mergeCell ref="E57:F57"/>
    <mergeCell ref="C57:D57"/>
    <mergeCell ref="G61:I61"/>
    <mergeCell ref="E61:F61"/>
    <mergeCell ref="C61:D61"/>
    <mergeCell ref="G56:I56"/>
    <mergeCell ref="E56:F56"/>
    <mergeCell ref="C56:D56"/>
    <mergeCell ref="G60:I60"/>
    <mergeCell ref="E60:F60"/>
    <mergeCell ref="A54:K54"/>
    <mergeCell ref="C60:D60"/>
    <mergeCell ref="G59:I59"/>
    <mergeCell ref="E59:F59"/>
    <mergeCell ref="C59:D59"/>
    <mergeCell ref="G58:I58"/>
    <mergeCell ref="E58:F58"/>
    <mergeCell ref="C58:D58"/>
  </mergeCells>
  <dataValidations count="29">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sqref="I17" xr:uid="{39A1F833-606C-4187-B402-D502F480400F}"/>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94AD865E-68F5-4CE8-90CE-9100C86E8453}"/>
    <dataValidation allowBlank="1" showInputMessage="1" showErrorMessage="1" prompt="Se indicará exactamente el puesto realizado en INECO, tal y como figura en el histórico de contratación y debe coincidir con el indicado en el punto 1.6" sqref="E39:F52" xr:uid="{D4069B2B-7342-4A10-B507-6D3C28E2FCCC}"/>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3C350A0-B8FD-4550-85ED-46175B468A63}"/>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252FD39F-8762-41AA-A14F-7E85D25DC62A}"/>
    <dataValidation allowBlank="1" showInputMessage="1" showErrorMessage="1" prompt="Solo se consignará experiencia en Ineco o través de un contrato de puesta a disposición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allowBlank="1" showInputMessage="1" showErrorMessage="1" prompt="Se indicará exactamente el puesto realizado en INECO, tal y como figura en el histórico de contratación" sqref="E22:F35" xr:uid="{07E39969-C302-43F0-BD44-EEF332A5A322}"/>
    <dataValidation type="date" allowBlank="1" showInputMessage="1" showErrorMessage="1" errorTitle="Fecha fuera de plazo" error="Las fechas deben estar comprendidas entre el 21/03/2018 y el 20/03/2023 y no deben solaparse las distintas etapas" prompt="Si actualmente está en la empresa y el puesto indicado la fecha final será 20/03/2023 y no se podrán solapar etapas en las mismas fechas" sqref="B56:B69" xr:uid="{FC220232-3103-4E2D-AC7A-22462D0BEF57}">
      <formula1>43180</formula1>
      <formula2>45005</formula2>
    </dataValidation>
    <dataValidation type="date" allowBlank="1" showInputMessage="1" showErrorMessage="1" errorTitle="Fecha fuera de plazo" error="Las fechas deben estar comprendidas entre el 21/03/2018 y el 20/03/2023 y no deben solaparse las distintas etapas" prompt="La fecha inicial debe ser 21/03/2018 o posterior y no se podrán solapar etapas en las mismas fechas" sqref="A56:A69 A39:A52 A22:A35" xr:uid="{DC947300-416E-41AB-ACF7-B9942494295C}">
      <formula1>43180</formula1>
      <formula2>45005</formula2>
    </dataValidation>
    <dataValidation type="date" allowBlank="1" showInputMessage="1" showErrorMessage="1" errorTitle="Fecha fuera de plazo" error="Las fechas deben estar comprendidas entre el 21/03/2018 y el 20/03/2023 y no deben solaparse las distintas etapas" prompt="Si actualmente está como trabajador en INECO la fecha final será 20/03/2023 y no se podrán solapar etapas en las mismas fechas" sqref="B22:B35 B39:B52" xr:uid="{CD096D98-E3EF-4C3A-953E-829185F12E34}">
      <formula1>43180</formula1>
      <formula2>45005</formula2>
    </dataValidation>
    <dataValidation allowBlank="1" showInputMessage="1" showErrorMessage="1" prompt="Indicar el nombre y apellidos" sqref="C73:F73" xr:uid="{C32C585A-372A-4C70-BDCF-C7B6C9191EAE}"/>
    <dataValidation allowBlank="1" showInputMessage="1" showErrorMessage="1" prompt="Indicar la ciudad en la que se firma" sqref="D77:E77" xr:uid="{B402A3F1-4AA9-4050-A890-650500456327}"/>
    <dataValidation allowBlank="1" showInputMessage="1" showErrorMessage="1" prompt="Indicar el día que se firma" sqref="C79" xr:uid="{C94DF751-8156-4C89-9E52-7DF6B35A782A}"/>
    <dataValidation allowBlank="1" showInputMessage="1" showErrorMessage="1" prompt="Indicar el mes que se firma" sqref="E79" xr:uid="{9DE8E27E-AAEF-4B90-992B-2254B79C3DE9}"/>
  </dataValidations>
  <printOptions horizontalCentered="1"/>
  <pageMargins left="0.70866141732283472" right="0.70866141732283472" top="0.74803149606299213" bottom="0.74803149606299213" header="0.31496062992125984" footer="0.31496062992125984"/>
  <pageSetup paperSize="9" scale="46" fitToHeight="0" orientation="portrait"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La experiencia en mérito 1) debe ser en INECO o con un contrato de puesta a disposición" xr:uid="{F798D40D-271E-40A4-B1A4-9094A7676ABD}">
          <x14:formula1>
            <xm:f>Hoja1!$A$1:$A$2</xm:f>
          </x14:formula1>
          <xm:sqref>C22:D35</xm:sqref>
        </x14:dataValidation>
        <x14:dataValidation type="list" allowBlank="1" showInputMessage="1" showErrorMessage="1" prompt="La experiencia en mérito 2) debe ser en INECO o con un contrato de puesta a disposición" xr:uid="{7E9CE38D-E532-4842-8345-1DB128DC951E}">
          <x14:formula1>
            <xm:f>Hoja1!$A$1:$A$2</xm:f>
          </x14:formula1>
          <xm:sqref>C39:D52</xm:sqref>
        </x14:dataValidation>
        <x14:dataValidation type="list" allowBlank="1" showDropDown="1" showInputMessage="1" showErrorMessage="1" xr:uid="{D9D3CC4E-D00E-40AC-9E18-CF17A2478BA6}">
          <x14:formula1>
            <xm:f>'TRE- BLOQUE 1'!$A$2:$A$157</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B1ECBC-D40C-4374-9DB4-588E04C19795}">
  <sheetPr>
    <pageSetUpPr fitToPage="1"/>
  </sheetPr>
  <dimension ref="A1:AG188"/>
  <sheetViews>
    <sheetView showGridLines="0" zoomScale="80" zoomScaleNormal="80" workbookViewId="0">
      <pane xSplit="2" ySplit="1" topLeftCell="C156" activePane="bottomRight" state="frozen"/>
      <selection pane="topRight" activeCell="D1" sqref="D1"/>
      <selection pane="bottomLeft" activeCell="B2" sqref="B2"/>
      <selection pane="bottomRight" activeCell="E1" sqref="E1"/>
    </sheetView>
  </sheetViews>
  <sheetFormatPr baseColWidth="10" defaultColWidth="13.6640625" defaultRowHeight="14.4" x14ac:dyDescent="0.3"/>
  <cols>
    <col min="1" max="1" width="19.88671875" style="90" customWidth="1"/>
    <col min="2" max="2" width="38" style="86" customWidth="1"/>
    <col min="3" max="3" width="39.6640625" style="86" customWidth="1"/>
    <col min="4" max="4" width="37.21875" style="86" customWidth="1"/>
    <col min="5" max="5" width="39.33203125" style="86" customWidth="1"/>
    <col min="6" max="6" width="24.33203125" style="86" customWidth="1"/>
    <col min="7" max="9" width="24.21875" style="91" customWidth="1"/>
    <col min="10" max="10" width="59.6640625" style="91" customWidth="1"/>
    <col min="11" max="11" width="15.6640625" style="90" customWidth="1"/>
    <col min="12" max="12" width="48.6640625" style="91" customWidth="1"/>
    <col min="13" max="14" width="24.21875" style="91" customWidth="1"/>
    <col min="15" max="15" width="15.109375" style="90" hidden="1" customWidth="1"/>
    <col min="16" max="16" width="115.21875" style="84" customWidth="1"/>
    <col min="17" max="17" width="52.21875" style="85" customWidth="1"/>
    <col min="18" max="18" width="99.77734375" style="85" customWidth="1"/>
    <col min="19" max="19" width="87.33203125" style="84" customWidth="1"/>
    <col min="20" max="20" width="57.44140625" style="84" customWidth="1"/>
    <col min="21" max="21" width="37.44140625" style="84" customWidth="1"/>
    <col min="22" max="22" width="13.6640625" style="84"/>
    <col min="23" max="23" width="28.109375" style="86" customWidth="1"/>
    <col min="24" max="16384" width="13.6640625" style="86"/>
  </cols>
  <sheetData>
    <row r="1" spans="1:24" s="69" customFormat="1" ht="28.8" x14ac:dyDescent="0.25">
      <c r="A1" s="62" t="s">
        <v>95</v>
      </c>
      <c r="B1" s="61" t="s">
        <v>96</v>
      </c>
      <c r="C1" s="63" t="s">
        <v>97</v>
      </c>
      <c r="D1" s="61" t="s">
        <v>98</v>
      </c>
      <c r="E1" s="61" t="s">
        <v>99</v>
      </c>
      <c r="F1" s="61" t="s">
        <v>100</v>
      </c>
      <c r="G1" s="61" t="s">
        <v>101</v>
      </c>
      <c r="H1" s="61" t="s">
        <v>102</v>
      </c>
      <c r="I1" s="61" t="s">
        <v>67</v>
      </c>
      <c r="J1" s="61" t="s">
        <v>103</v>
      </c>
      <c r="K1" s="61" t="s">
        <v>104</v>
      </c>
      <c r="L1" s="61" t="s">
        <v>105</v>
      </c>
      <c r="M1" s="61" t="s">
        <v>106</v>
      </c>
      <c r="N1" s="61" t="s">
        <v>46</v>
      </c>
      <c r="O1" s="61" t="s">
        <v>107</v>
      </c>
      <c r="P1" s="64" t="s">
        <v>74</v>
      </c>
      <c r="Q1" s="65" t="s">
        <v>57</v>
      </c>
      <c r="R1" s="64" t="s">
        <v>58</v>
      </c>
      <c r="S1" s="64" t="s">
        <v>108</v>
      </c>
      <c r="T1" s="64" t="s">
        <v>109</v>
      </c>
      <c r="U1" s="66" t="s">
        <v>110</v>
      </c>
      <c r="V1" s="67" t="s">
        <v>111</v>
      </c>
      <c r="W1" s="68" t="s">
        <v>112</v>
      </c>
    </row>
    <row r="2" spans="1:24" s="76" customFormat="1" ht="57.6" x14ac:dyDescent="0.25">
      <c r="A2" s="70" t="s">
        <v>113</v>
      </c>
      <c r="B2" s="71" t="s">
        <v>114</v>
      </c>
      <c r="C2" s="72" t="s">
        <v>115</v>
      </c>
      <c r="D2" s="71" t="s">
        <v>116</v>
      </c>
      <c r="E2" s="71" t="s">
        <v>117</v>
      </c>
      <c r="F2" s="70" t="s">
        <v>118</v>
      </c>
      <c r="G2" s="70" t="s">
        <v>5</v>
      </c>
      <c r="H2" s="70" t="s">
        <v>9</v>
      </c>
      <c r="I2" s="70" t="s">
        <v>30</v>
      </c>
      <c r="J2" s="70" t="s">
        <v>119</v>
      </c>
      <c r="K2" s="70">
        <v>1</v>
      </c>
      <c r="L2" s="71" t="s">
        <v>120</v>
      </c>
      <c r="M2" s="70" t="s">
        <v>10</v>
      </c>
      <c r="N2" s="70"/>
      <c r="O2" s="70" t="s">
        <v>121</v>
      </c>
      <c r="P2" s="73" t="s">
        <v>122</v>
      </c>
      <c r="Q2" s="74" t="s">
        <v>123</v>
      </c>
      <c r="R2" s="74" t="s">
        <v>124</v>
      </c>
      <c r="S2" s="73"/>
      <c r="T2" s="73"/>
      <c r="U2" s="75"/>
      <c r="V2" s="75" t="s">
        <v>125</v>
      </c>
      <c r="W2" s="70"/>
      <c r="X2" s="70"/>
    </row>
    <row r="3" spans="1:24" s="76" customFormat="1" ht="72" x14ac:dyDescent="0.25">
      <c r="A3" s="70" t="s">
        <v>126</v>
      </c>
      <c r="B3" s="71" t="s">
        <v>114</v>
      </c>
      <c r="C3" s="72" t="s">
        <v>115</v>
      </c>
      <c r="D3" s="71" t="s">
        <v>116</v>
      </c>
      <c r="E3" s="71" t="s">
        <v>127</v>
      </c>
      <c r="F3" s="70" t="s">
        <v>128</v>
      </c>
      <c r="G3" s="70" t="s">
        <v>75</v>
      </c>
      <c r="H3" s="70" t="s">
        <v>9</v>
      </c>
      <c r="I3" s="70" t="s">
        <v>80</v>
      </c>
      <c r="J3" s="70" t="s">
        <v>129</v>
      </c>
      <c r="K3" s="70">
        <v>1</v>
      </c>
      <c r="L3" s="71" t="s">
        <v>130</v>
      </c>
      <c r="M3" s="70" t="s">
        <v>10</v>
      </c>
      <c r="N3" s="70"/>
      <c r="O3" s="70" t="s">
        <v>121</v>
      </c>
      <c r="P3" s="73" t="s">
        <v>131</v>
      </c>
      <c r="Q3" s="74" t="s">
        <v>132</v>
      </c>
      <c r="R3" s="74" t="s">
        <v>133</v>
      </c>
      <c r="S3" s="73"/>
      <c r="T3" s="73"/>
      <c r="U3" s="75"/>
      <c r="V3" s="75" t="s">
        <v>125</v>
      </c>
      <c r="W3" s="70"/>
      <c r="X3" s="70"/>
    </row>
    <row r="4" spans="1:24" s="76" customFormat="1" ht="57.6" x14ac:dyDescent="0.25">
      <c r="A4" s="70" t="s">
        <v>134</v>
      </c>
      <c r="B4" s="71" t="s">
        <v>114</v>
      </c>
      <c r="C4" s="72" t="s">
        <v>115</v>
      </c>
      <c r="D4" s="71" t="s">
        <v>116</v>
      </c>
      <c r="E4" s="71" t="s">
        <v>135</v>
      </c>
      <c r="F4" s="70" t="s">
        <v>128</v>
      </c>
      <c r="G4" s="70" t="s">
        <v>75</v>
      </c>
      <c r="H4" s="70" t="s">
        <v>76</v>
      </c>
      <c r="I4" s="70" t="s">
        <v>77</v>
      </c>
      <c r="J4" s="70" t="s">
        <v>136</v>
      </c>
      <c r="K4" s="70">
        <v>1</v>
      </c>
      <c r="L4" s="71" t="s">
        <v>137</v>
      </c>
      <c r="M4" s="70" t="s">
        <v>10</v>
      </c>
      <c r="N4" s="70"/>
      <c r="O4" s="70" t="s">
        <v>121</v>
      </c>
      <c r="P4" s="73" t="s">
        <v>138</v>
      </c>
      <c r="Q4" s="74" t="s">
        <v>139</v>
      </c>
      <c r="R4" s="74" t="s">
        <v>140</v>
      </c>
      <c r="S4" s="73"/>
      <c r="T4" s="73" t="s">
        <v>141</v>
      </c>
      <c r="U4" s="75" t="s">
        <v>875</v>
      </c>
      <c r="V4" s="75" t="s">
        <v>125</v>
      </c>
      <c r="W4" s="70"/>
      <c r="X4" s="70"/>
    </row>
    <row r="5" spans="1:24" s="76" customFormat="1" ht="57.6" x14ac:dyDescent="0.25">
      <c r="A5" s="70" t="s">
        <v>142</v>
      </c>
      <c r="B5" s="71" t="s">
        <v>114</v>
      </c>
      <c r="C5" s="72" t="s">
        <v>115</v>
      </c>
      <c r="D5" s="71" t="s">
        <v>116</v>
      </c>
      <c r="E5" s="71" t="s">
        <v>135</v>
      </c>
      <c r="F5" s="70" t="s">
        <v>143</v>
      </c>
      <c r="G5" s="70" t="s">
        <v>144</v>
      </c>
      <c r="H5" s="70" t="s">
        <v>9</v>
      </c>
      <c r="I5" s="70" t="s">
        <v>30</v>
      </c>
      <c r="J5" s="70" t="s">
        <v>145</v>
      </c>
      <c r="K5" s="70">
        <v>1</v>
      </c>
      <c r="L5" s="71" t="s">
        <v>137</v>
      </c>
      <c r="M5" s="70" t="s">
        <v>10</v>
      </c>
      <c r="N5" s="70"/>
      <c r="O5" s="70" t="s">
        <v>121</v>
      </c>
      <c r="P5" s="73" t="s">
        <v>146</v>
      </c>
      <c r="Q5" s="74" t="s">
        <v>68</v>
      </c>
      <c r="R5" s="74" t="s">
        <v>147</v>
      </c>
      <c r="S5" s="73"/>
      <c r="T5" s="73"/>
      <c r="U5" s="75" t="s">
        <v>876</v>
      </c>
      <c r="V5" s="75" t="s">
        <v>125</v>
      </c>
      <c r="W5" s="70"/>
      <c r="X5" s="70"/>
    </row>
    <row r="6" spans="1:24" s="76" customFormat="1" ht="129.6" x14ac:dyDescent="0.25">
      <c r="A6" s="70" t="s">
        <v>148</v>
      </c>
      <c r="B6" s="71" t="s">
        <v>114</v>
      </c>
      <c r="C6" s="72" t="s">
        <v>115</v>
      </c>
      <c r="D6" s="71" t="s">
        <v>116</v>
      </c>
      <c r="E6" s="71" t="s">
        <v>135</v>
      </c>
      <c r="F6" s="70" t="s">
        <v>143</v>
      </c>
      <c r="G6" s="70" t="s">
        <v>144</v>
      </c>
      <c r="H6" s="70" t="s">
        <v>9</v>
      </c>
      <c r="I6" s="70" t="s">
        <v>30</v>
      </c>
      <c r="J6" s="70" t="s">
        <v>149</v>
      </c>
      <c r="K6" s="70">
        <v>1</v>
      </c>
      <c r="L6" s="71" t="s">
        <v>137</v>
      </c>
      <c r="M6" s="70" t="s">
        <v>10</v>
      </c>
      <c r="N6" s="70"/>
      <c r="O6" s="70" t="s">
        <v>121</v>
      </c>
      <c r="P6" s="73" t="s">
        <v>150</v>
      </c>
      <c r="Q6" s="74" t="s">
        <v>151</v>
      </c>
      <c r="R6" s="74" t="s">
        <v>152</v>
      </c>
      <c r="S6" s="73"/>
      <c r="T6" s="73"/>
      <c r="U6" s="75"/>
      <c r="V6" s="75" t="s">
        <v>125</v>
      </c>
      <c r="W6" s="70"/>
      <c r="X6" s="70"/>
    </row>
    <row r="7" spans="1:24" s="76" customFormat="1" ht="57.6" x14ac:dyDescent="0.25">
      <c r="A7" s="70" t="s">
        <v>153</v>
      </c>
      <c r="B7" s="71" t="s">
        <v>114</v>
      </c>
      <c r="C7" s="72" t="s">
        <v>115</v>
      </c>
      <c r="D7" s="71" t="s">
        <v>116</v>
      </c>
      <c r="E7" s="71" t="s">
        <v>135</v>
      </c>
      <c r="F7" s="70" t="s">
        <v>118</v>
      </c>
      <c r="G7" s="70" t="s">
        <v>5</v>
      </c>
      <c r="H7" s="70" t="s">
        <v>9</v>
      </c>
      <c r="I7" s="70" t="s">
        <v>30</v>
      </c>
      <c r="J7" s="70" t="s">
        <v>154</v>
      </c>
      <c r="K7" s="70">
        <v>1</v>
      </c>
      <c r="L7" s="71" t="s">
        <v>137</v>
      </c>
      <c r="M7" s="70" t="s">
        <v>10</v>
      </c>
      <c r="N7" s="70"/>
      <c r="O7" s="70" t="s">
        <v>121</v>
      </c>
      <c r="P7" s="73" t="s">
        <v>155</v>
      </c>
      <c r="Q7" s="74" t="s">
        <v>156</v>
      </c>
      <c r="R7" s="74" t="s">
        <v>157</v>
      </c>
      <c r="S7" s="73"/>
      <c r="T7" s="73"/>
      <c r="U7" s="75"/>
      <c r="V7" s="75" t="s">
        <v>125</v>
      </c>
      <c r="W7" s="70"/>
      <c r="X7" s="70"/>
    </row>
    <row r="8" spans="1:24" s="76" customFormat="1" ht="100.8" x14ac:dyDescent="0.25">
      <c r="A8" s="70" t="s">
        <v>158</v>
      </c>
      <c r="B8" s="71" t="s">
        <v>114</v>
      </c>
      <c r="C8" s="72" t="s">
        <v>115</v>
      </c>
      <c r="D8" s="71" t="s">
        <v>159</v>
      </c>
      <c r="E8" s="71" t="s">
        <v>160</v>
      </c>
      <c r="F8" s="70" t="s">
        <v>118</v>
      </c>
      <c r="G8" s="70" t="s">
        <v>5</v>
      </c>
      <c r="H8" s="70" t="s">
        <v>9</v>
      </c>
      <c r="I8" s="70" t="s">
        <v>30</v>
      </c>
      <c r="J8" s="70" t="s">
        <v>161</v>
      </c>
      <c r="K8" s="70">
        <v>1</v>
      </c>
      <c r="L8" s="71" t="s">
        <v>162</v>
      </c>
      <c r="M8" s="70" t="s">
        <v>10</v>
      </c>
      <c r="N8" s="70"/>
      <c r="O8" s="70" t="s">
        <v>121</v>
      </c>
      <c r="P8" s="74" t="s">
        <v>163</v>
      </c>
      <c r="Q8" s="74" t="s">
        <v>164</v>
      </c>
      <c r="R8" s="74" t="s">
        <v>165</v>
      </c>
      <c r="S8" s="73"/>
      <c r="T8" s="73"/>
      <c r="U8" s="75"/>
      <c r="V8" s="75" t="s">
        <v>125</v>
      </c>
      <c r="W8" s="70"/>
      <c r="X8" s="70"/>
    </row>
    <row r="9" spans="1:24" s="76" customFormat="1" ht="222" customHeight="1" x14ac:dyDescent="0.25">
      <c r="A9" s="70" t="s">
        <v>166</v>
      </c>
      <c r="B9" s="71" t="s">
        <v>114</v>
      </c>
      <c r="C9" s="72" t="s">
        <v>115</v>
      </c>
      <c r="D9" s="71" t="s">
        <v>159</v>
      </c>
      <c r="E9" s="71" t="s">
        <v>160</v>
      </c>
      <c r="F9" s="70" t="s">
        <v>118</v>
      </c>
      <c r="G9" s="70" t="s">
        <v>5</v>
      </c>
      <c r="H9" s="70" t="s">
        <v>9</v>
      </c>
      <c r="I9" s="70" t="s">
        <v>30</v>
      </c>
      <c r="J9" s="70" t="s">
        <v>167</v>
      </c>
      <c r="K9" s="70">
        <v>1</v>
      </c>
      <c r="L9" s="71" t="s">
        <v>168</v>
      </c>
      <c r="M9" s="70" t="s">
        <v>10</v>
      </c>
      <c r="N9" s="70"/>
      <c r="O9" s="70" t="s">
        <v>121</v>
      </c>
      <c r="P9" s="74" t="s">
        <v>169</v>
      </c>
      <c r="Q9" s="74" t="s">
        <v>170</v>
      </c>
      <c r="R9" s="74" t="s">
        <v>171</v>
      </c>
      <c r="S9" s="73"/>
      <c r="T9" s="73"/>
      <c r="U9" s="75"/>
      <c r="V9" s="75" t="s">
        <v>125</v>
      </c>
      <c r="W9" s="70"/>
      <c r="X9" s="70"/>
    </row>
    <row r="10" spans="1:24" s="76" customFormat="1" ht="245.25" customHeight="1" x14ac:dyDescent="0.25">
      <c r="A10" s="70" t="s">
        <v>172</v>
      </c>
      <c r="B10" s="71" t="s">
        <v>114</v>
      </c>
      <c r="C10" s="72" t="s">
        <v>115</v>
      </c>
      <c r="D10" s="71" t="s">
        <v>159</v>
      </c>
      <c r="E10" s="71" t="s">
        <v>160</v>
      </c>
      <c r="F10" s="70" t="s">
        <v>118</v>
      </c>
      <c r="G10" s="70" t="s">
        <v>5</v>
      </c>
      <c r="H10" s="70" t="s">
        <v>9</v>
      </c>
      <c r="I10" s="70" t="s">
        <v>30</v>
      </c>
      <c r="J10" s="70" t="s">
        <v>173</v>
      </c>
      <c r="K10" s="70">
        <v>1</v>
      </c>
      <c r="L10" s="71" t="s">
        <v>168</v>
      </c>
      <c r="M10" s="70" t="s">
        <v>10</v>
      </c>
      <c r="N10" s="70"/>
      <c r="O10" s="70" t="s">
        <v>121</v>
      </c>
      <c r="P10" s="74" t="s">
        <v>174</v>
      </c>
      <c r="Q10" s="74" t="s">
        <v>170</v>
      </c>
      <c r="R10" s="74" t="s">
        <v>175</v>
      </c>
      <c r="S10" s="73"/>
      <c r="T10" s="73"/>
      <c r="U10" s="75"/>
      <c r="V10" s="75" t="s">
        <v>125</v>
      </c>
      <c r="W10" s="70"/>
      <c r="X10" s="70"/>
    </row>
    <row r="11" spans="1:24" s="76" customFormat="1" ht="115.2" x14ac:dyDescent="0.25">
      <c r="A11" s="70" t="s">
        <v>176</v>
      </c>
      <c r="B11" s="71" t="s">
        <v>114</v>
      </c>
      <c r="C11" s="72" t="s">
        <v>115</v>
      </c>
      <c r="D11" s="71" t="s">
        <v>159</v>
      </c>
      <c r="E11" s="71" t="s">
        <v>160</v>
      </c>
      <c r="F11" s="70" t="s">
        <v>118</v>
      </c>
      <c r="G11" s="70" t="s">
        <v>5</v>
      </c>
      <c r="H11" s="70" t="s">
        <v>9</v>
      </c>
      <c r="I11" s="70" t="s">
        <v>30</v>
      </c>
      <c r="J11" s="70" t="s">
        <v>177</v>
      </c>
      <c r="K11" s="70">
        <v>1</v>
      </c>
      <c r="L11" s="71" t="s">
        <v>162</v>
      </c>
      <c r="M11" s="70" t="s">
        <v>10</v>
      </c>
      <c r="N11" s="70"/>
      <c r="O11" s="70" t="s">
        <v>121</v>
      </c>
      <c r="P11" s="74" t="s">
        <v>178</v>
      </c>
      <c r="Q11" s="74" t="s">
        <v>170</v>
      </c>
      <c r="R11" s="74" t="s">
        <v>179</v>
      </c>
      <c r="S11" s="73"/>
      <c r="T11" s="73"/>
      <c r="U11" s="75"/>
      <c r="V11" s="75" t="s">
        <v>125</v>
      </c>
      <c r="W11" s="70"/>
      <c r="X11" s="70"/>
    </row>
    <row r="12" spans="1:24" s="76" customFormat="1" ht="57.6" x14ac:dyDescent="0.25">
      <c r="A12" s="70" t="s">
        <v>180</v>
      </c>
      <c r="B12" s="71" t="s">
        <v>114</v>
      </c>
      <c r="C12" s="72" t="s">
        <v>115</v>
      </c>
      <c r="D12" s="71" t="s">
        <v>159</v>
      </c>
      <c r="E12" s="71" t="s">
        <v>160</v>
      </c>
      <c r="F12" s="70" t="s">
        <v>143</v>
      </c>
      <c r="G12" s="70" t="s">
        <v>4</v>
      </c>
      <c r="H12" s="70" t="s">
        <v>9</v>
      </c>
      <c r="I12" s="70" t="s">
        <v>30</v>
      </c>
      <c r="J12" s="70" t="s">
        <v>181</v>
      </c>
      <c r="K12" s="70">
        <v>1</v>
      </c>
      <c r="L12" s="71" t="s">
        <v>162</v>
      </c>
      <c r="M12" s="70" t="s">
        <v>10</v>
      </c>
      <c r="N12" s="77" t="s">
        <v>182</v>
      </c>
      <c r="O12" s="70" t="s">
        <v>121</v>
      </c>
      <c r="P12" s="74" t="s">
        <v>183</v>
      </c>
      <c r="Q12" s="74" t="s">
        <v>170</v>
      </c>
      <c r="R12" s="74" t="s">
        <v>184</v>
      </c>
      <c r="S12" s="73"/>
      <c r="T12" s="73"/>
      <c r="U12" s="75" t="s">
        <v>876</v>
      </c>
      <c r="V12" s="75" t="s">
        <v>125</v>
      </c>
      <c r="W12" s="70"/>
      <c r="X12" s="70"/>
    </row>
    <row r="13" spans="1:24" s="76" customFormat="1" ht="199.5" customHeight="1" x14ac:dyDescent="0.25">
      <c r="A13" s="70" t="s">
        <v>185</v>
      </c>
      <c r="B13" s="71" t="s">
        <v>114</v>
      </c>
      <c r="C13" s="72" t="s">
        <v>115</v>
      </c>
      <c r="D13" s="71" t="s">
        <v>159</v>
      </c>
      <c r="E13" s="71" t="s">
        <v>160</v>
      </c>
      <c r="F13" s="70" t="s">
        <v>143</v>
      </c>
      <c r="G13" s="70" t="s">
        <v>4</v>
      </c>
      <c r="H13" s="70" t="s">
        <v>9</v>
      </c>
      <c r="I13" s="70" t="s">
        <v>30</v>
      </c>
      <c r="J13" s="70" t="s">
        <v>186</v>
      </c>
      <c r="K13" s="70">
        <v>1</v>
      </c>
      <c r="L13" s="71" t="s">
        <v>187</v>
      </c>
      <c r="M13" s="70" t="s">
        <v>10</v>
      </c>
      <c r="N13" s="70"/>
      <c r="O13" s="70" t="s">
        <v>121</v>
      </c>
      <c r="P13" s="74" t="s">
        <v>188</v>
      </c>
      <c r="Q13" s="74" t="s">
        <v>170</v>
      </c>
      <c r="R13" s="74" t="s">
        <v>189</v>
      </c>
      <c r="S13" s="73"/>
      <c r="T13" s="73"/>
      <c r="U13" s="75"/>
      <c r="V13" s="75" t="s">
        <v>125</v>
      </c>
      <c r="W13" s="70"/>
      <c r="X13" s="70"/>
    </row>
    <row r="14" spans="1:24" s="76" customFormat="1" ht="207" customHeight="1" x14ac:dyDescent="0.25">
      <c r="A14" s="70" t="s">
        <v>190</v>
      </c>
      <c r="B14" s="71" t="s">
        <v>114</v>
      </c>
      <c r="C14" s="72" t="s">
        <v>115</v>
      </c>
      <c r="D14" s="71" t="s">
        <v>159</v>
      </c>
      <c r="E14" s="71" t="s">
        <v>160</v>
      </c>
      <c r="F14" s="70" t="s">
        <v>143</v>
      </c>
      <c r="G14" s="70" t="s">
        <v>191</v>
      </c>
      <c r="H14" s="70" t="s">
        <v>9</v>
      </c>
      <c r="I14" s="70" t="s">
        <v>30</v>
      </c>
      <c r="J14" s="70" t="s">
        <v>186</v>
      </c>
      <c r="K14" s="70">
        <v>1</v>
      </c>
      <c r="L14" s="71" t="s">
        <v>187</v>
      </c>
      <c r="M14" s="70" t="s">
        <v>10</v>
      </c>
      <c r="N14" s="70"/>
      <c r="O14" s="70" t="s">
        <v>121</v>
      </c>
      <c r="P14" s="74" t="s">
        <v>192</v>
      </c>
      <c r="Q14" s="74" t="s">
        <v>170</v>
      </c>
      <c r="R14" s="74" t="s">
        <v>189</v>
      </c>
      <c r="S14" s="73"/>
      <c r="T14" s="73"/>
      <c r="U14" s="75"/>
      <c r="V14" s="75" t="s">
        <v>125</v>
      </c>
      <c r="W14" s="70"/>
      <c r="X14" s="70"/>
    </row>
    <row r="15" spans="1:24" s="76" customFormat="1" ht="211.5" customHeight="1" x14ac:dyDescent="0.25">
      <c r="A15" s="70" t="s">
        <v>193</v>
      </c>
      <c r="B15" s="71" t="s">
        <v>114</v>
      </c>
      <c r="C15" s="72" t="s">
        <v>115</v>
      </c>
      <c r="D15" s="71" t="s">
        <v>159</v>
      </c>
      <c r="E15" s="71" t="s">
        <v>160</v>
      </c>
      <c r="F15" s="70" t="s">
        <v>143</v>
      </c>
      <c r="G15" s="70" t="s">
        <v>191</v>
      </c>
      <c r="H15" s="70" t="s">
        <v>9</v>
      </c>
      <c r="I15" s="70" t="s">
        <v>30</v>
      </c>
      <c r="J15" s="70" t="s">
        <v>186</v>
      </c>
      <c r="K15" s="70">
        <v>1</v>
      </c>
      <c r="L15" s="71" t="s">
        <v>187</v>
      </c>
      <c r="M15" s="70" t="s">
        <v>10</v>
      </c>
      <c r="N15" s="70"/>
      <c r="O15" s="70" t="s">
        <v>121</v>
      </c>
      <c r="P15" s="74" t="s">
        <v>192</v>
      </c>
      <c r="Q15" s="74" t="s">
        <v>170</v>
      </c>
      <c r="R15" s="74" t="s">
        <v>189</v>
      </c>
      <c r="S15" s="73"/>
      <c r="T15" s="73"/>
      <c r="U15" s="75"/>
      <c r="V15" s="75" t="s">
        <v>125</v>
      </c>
      <c r="W15" s="70"/>
      <c r="X15" s="70"/>
    </row>
    <row r="16" spans="1:24" s="76" customFormat="1" ht="216" x14ac:dyDescent="0.25">
      <c r="A16" s="70" t="s">
        <v>194</v>
      </c>
      <c r="B16" s="71" t="s">
        <v>114</v>
      </c>
      <c r="C16" s="72" t="s">
        <v>115</v>
      </c>
      <c r="D16" s="71" t="s">
        <v>159</v>
      </c>
      <c r="E16" s="71" t="s">
        <v>160</v>
      </c>
      <c r="F16" s="70" t="s">
        <v>143</v>
      </c>
      <c r="G16" s="70" t="s">
        <v>4</v>
      </c>
      <c r="H16" s="70" t="s">
        <v>9</v>
      </c>
      <c r="I16" s="70" t="s">
        <v>30</v>
      </c>
      <c r="J16" s="70" t="s">
        <v>195</v>
      </c>
      <c r="K16" s="70">
        <v>1</v>
      </c>
      <c r="L16" s="71" t="s">
        <v>187</v>
      </c>
      <c r="M16" s="70" t="s">
        <v>10</v>
      </c>
      <c r="N16" s="70"/>
      <c r="O16" s="70" t="s">
        <v>121</v>
      </c>
      <c r="P16" s="74" t="s">
        <v>196</v>
      </c>
      <c r="Q16" s="74" t="s">
        <v>197</v>
      </c>
      <c r="R16" s="74" t="s">
        <v>198</v>
      </c>
      <c r="S16" s="73"/>
      <c r="T16" s="73"/>
      <c r="U16" s="75"/>
      <c r="V16" s="75" t="s">
        <v>125</v>
      </c>
      <c r="W16" s="70"/>
      <c r="X16" s="70"/>
    </row>
    <row r="17" spans="1:24" s="76" customFormat="1" ht="115.2" x14ac:dyDescent="0.25">
      <c r="A17" s="70" t="s">
        <v>199</v>
      </c>
      <c r="B17" s="71" t="s">
        <v>114</v>
      </c>
      <c r="C17" s="72" t="s">
        <v>115</v>
      </c>
      <c r="D17" s="71" t="s">
        <v>159</v>
      </c>
      <c r="E17" s="71" t="s">
        <v>160</v>
      </c>
      <c r="F17" s="70" t="s">
        <v>143</v>
      </c>
      <c r="G17" s="70" t="s">
        <v>191</v>
      </c>
      <c r="H17" s="70" t="s">
        <v>9</v>
      </c>
      <c r="I17" s="70" t="s">
        <v>30</v>
      </c>
      <c r="J17" s="70" t="s">
        <v>200</v>
      </c>
      <c r="K17" s="70">
        <v>1</v>
      </c>
      <c r="L17" s="71" t="s">
        <v>187</v>
      </c>
      <c r="M17" s="70" t="s">
        <v>10</v>
      </c>
      <c r="N17" s="70"/>
      <c r="O17" s="70" t="s">
        <v>121</v>
      </c>
      <c r="P17" s="74" t="s">
        <v>201</v>
      </c>
      <c r="Q17" s="74" t="s">
        <v>170</v>
      </c>
      <c r="R17" s="74" t="s">
        <v>202</v>
      </c>
      <c r="S17" s="73"/>
      <c r="T17" s="73"/>
      <c r="U17" s="75"/>
      <c r="V17" s="75" t="s">
        <v>125</v>
      </c>
      <c r="W17" s="70"/>
      <c r="X17" s="70"/>
    </row>
    <row r="18" spans="1:24" s="76" customFormat="1" ht="309" customHeight="1" x14ac:dyDescent="0.25">
      <c r="A18" s="70" t="s">
        <v>203</v>
      </c>
      <c r="B18" s="71" t="s">
        <v>114</v>
      </c>
      <c r="C18" s="72" t="s">
        <v>115</v>
      </c>
      <c r="D18" s="71" t="s">
        <v>159</v>
      </c>
      <c r="E18" s="71" t="s">
        <v>160</v>
      </c>
      <c r="F18" s="70" t="s">
        <v>118</v>
      </c>
      <c r="G18" s="70" t="s">
        <v>5</v>
      </c>
      <c r="H18" s="70" t="s">
        <v>9</v>
      </c>
      <c r="I18" s="70" t="s">
        <v>30</v>
      </c>
      <c r="J18" s="70" t="s">
        <v>204</v>
      </c>
      <c r="K18" s="70">
        <v>1</v>
      </c>
      <c r="L18" s="71" t="s">
        <v>168</v>
      </c>
      <c r="M18" s="70" t="s">
        <v>10</v>
      </c>
      <c r="N18" s="70"/>
      <c r="O18" s="70" t="s">
        <v>121</v>
      </c>
      <c r="P18" s="74" t="s">
        <v>205</v>
      </c>
      <c r="Q18" s="74" t="s">
        <v>170</v>
      </c>
      <c r="R18" s="74" t="s">
        <v>206</v>
      </c>
      <c r="S18" s="73"/>
      <c r="T18" s="73"/>
      <c r="U18" s="75"/>
      <c r="V18" s="75" t="s">
        <v>125</v>
      </c>
      <c r="W18" s="70"/>
      <c r="X18" s="70"/>
    </row>
    <row r="19" spans="1:24" s="76" customFormat="1" ht="115.2" x14ac:dyDescent="0.25">
      <c r="A19" s="70" t="s">
        <v>207</v>
      </c>
      <c r="B19" s="71" t="s">
        <v>114</v>
      </c>
      <c r="C19" s="72" t="s">
        <v>115</v>
      </c>
      <c r="D19" s="71" t="s">
        <v>159</v>
      </c>
      <c r="E19" s="71" t="s">
        <v>160</v>
      </c>
      <c r="F19" s="70" t="s">
        <v>118</v>
      </c>
      <c r="G19" s="70" t="s">
        <v>5</v>
      </c>
      <c r="H19" s="70" t="s">
        <v>9</v>
      </c>
      <c r="I19" s="70" t="s">
        <v>30</v>
      </c>
      <c r="J19" s="70" t="s">
        <v>208</v>
      </c>
      <c r="K19" s="70">
        <v>1</v>
      </c>
      <c r="L19" s="71" t="s">
        <v>168</v>
      </c>
      <c r="M19" s="70" t="s">
        <v>10</v>
      </c>
      <c r="N19" s="70"/>
      <c r="O19" s="70" t="s">
        <v>121</v>
      </c>
      <c r="P19" s="74" t="s">
        <v>209</v>
      </c>
      <c r="Q19" s="74" t="s">
        <v>170</v>
      </c>
      <c r="R19" s="74" t="s">
        <v>210</v>
      </c>
      <c r="S19" s="73"/>
      <c r="T19" s="73"/>
      <c r="U19" s="75"/>
      <c r="V19" s="75" t="s">
        <v>125</v>
      </c>
      <c r="W19" s="70"/>
      <c r="X19" s="70"/>
    </row>
    <row r="20" spans="1:24" s="76" customFormat="1" ht="168" customHeight="1" x14ac:dyDescent="0.25">
      <c r="A20" s="70" t="s">
        <v>211</v>
      </c>
      <c r="B20" s="71" t="s">
        <v>114</v>
      </c>
      <c r="C20" s="72" t="s">
        <v>115</v>
      </c>
      <c r="D20" s="71" t="s">
        <v>159</v>
      </c>
      <c r="E20" s="71" t="s">
        <v>212</v>
      </c>
      <c r="F20" s="70" t="s">
        <v>143</v>
      </c>
      <c r="G20" s="70" t="s">
        <v>4</v>
      </c>
      <c r="H20" s="70" t="s">
        <v>9</v>
      </c>
      <c r="I20" s="70" t="s">
        <v>30</v>
      </c>
      <c r="J20" s="70" t="s">
        <v>213</v>
      </c>
      <c r="K20" s="70">
        <v>1</v>
      </c>
      <c r="L20" s="71" t="s">
        <v>214</v>
      </c>
      <c r="M20" s="70" t="s">
        <v>10</v>
      </c>
      <c r="N20" s="70"/>
      <c r="O20" s="70" t="s">
        <v>121</v>
      </c>
      <c r="P20" s="74" t="s">
        <v>215</v>
      </c>
      <c r="Q20" s="74" t="s">
        <v>216</v>
      </c>
      <c r="R20" s="74" t="s">
        <v>217</v>
      </c>
      <c r="S20" s="73"/>
      <c r="T20" s="73"/>
      <c r="U20" s="75"/>
      <c r="V20" s="75" t="s">
        <v>125</v>
      </c>
      <c r="W20" s="70"/>
      <c r="X20" s="70"/>
    </row>
    <row r="21" spans="1:24" s="76" customFormat="1" ht="243.75" customHeight="1" x14ac:dyDescent="0.25">
      <c r="A21" s="70" t="s">
        <v>218</v>
      </c>
      <c r="B21" s="71" t="s">
        <v>114</v>
      </c>
      <c r="C21" s="72" t="s">
        <v>115</v>
      </c>
      <c r="D21" s="71" t="s">
        <v>159</v>
      </c>
      <c r="E21" s="71" t="s">
        <v>212</v>
      </c>
      <c r="F21" s="70" t="s">
        <v>118</v>
      </c>
      <c r="G21" s="70" t="s">
        <v>5</v>
      </c>
      <c r="H21" s="70" t="s">
        <v>9</v>
      </c>
      <c r="I21" s="70" t="s">
        <v>30</v>
      </c>
      <c r="J21" s="70" t="s">
        <v>219</v>
      </c>
      <c r="K21" s="70">
        <v>1</v>
      </c>
      <c r="L21" s="71" t="s">
        <v>168</v>
      </c>
      <c r="M21" s="70" t="s">
        <v>10</v>
      </c>
      <c r="N21" s="70"/>
      <c r="O21" s="70" t="s">
        <v>121</v>
      </c>
      <c r="P21" s="74" t="s">
        <v>220</v>
      </c>
      <c r="Q21" s="74" t="s">
        <v>221</v>
      </c>
      <c r="R21" s="74" t="s">
        <v>222</v>
      </c>
      <c r="S21" s="74"/>
      <c r="T21" s="74" t="s">
        <v>223</v>
      </c>
      <c r="U21" s="75" t="s">
        <v>877</v>
      </c>
      <c r="V21" s="75" t="s">
        <v>125</v>
      </c>
      <c r="W21" s="70"/>
      <c r="X21" s="70"/>
    </row>
    <row r="22" spans="1:24" s="76" customFormat="1" ht="140.25" customHeight="1" x14ac:dyDescent="0.25">
      <c r="A22" s="70" t="s">
        <v>224</v>
      </c>
      <c r="B22" s="71" t="s">
        <v>114</v>
      </c>
      <c r="C22" s="72" t="s">
        <v>115</v>
      </c>
      <c r="D22" s="71" t="s">
        <v>159</v>
      </c>
      <c r="E22" s="71" t="s">
        <v>212</v>
      </c>
      <c r="F22" s="70" t="s">
        <v>143</v>
      </c>
      <c r="G22" s="70" t="s">
        <v>4</v>
      </c>
      <c r="H22" s="70" t="s">
        <v>9</v>
      </c>
      <c r="I22" s="70" t="s">
        <v>30</v>
      </c>
      <c r="J22" s="70" t="s">
        <v>878</v>
      </c>
      <c r="K22" s="70">
        <v>1</v>
      </c>
      <c r="L22" s="71" t="s">
        <v>225</v>
      </c>
      <c r="M22" s="70" t="s">
        <v>10</v>
      </c>
      <c r="N22" s="70"/>
      <c r="O22" s="70" t="s">
        <v>121</v>
      </c>
      <c r="P22" s="74" t="s">
        <v>226</v>
      </c>
      <c r="Q22" s="74" t="s">
        <v>227</v>
      </c>
      <c r="R22" s="74" t="s">
        <v>228</v>
      </c>
      <c r="S22" s="73" t="s">
        <v>229</v>
      </c>
      <c r="T22" s="73"/>
      <c r="U22" s="75" t="s">
        <v>879</v>
      </c>
      <c r="V22" s="75" t="s">
        <v>125</v>
      </c>
      <c r="W22" s="70"/>
      <c r="X22" s="70"/>
    </row>
    <row r="23" spans="1:24" s="76" customFormat="1" ht="126.75" customHeight="1" x14ac:dyDescent="0.25">
      <c r="A23" s="70" t="s">
        <v>230</v>
      </c>
      <c r="B23" s="71" t="s">
        <v>114</v>
      </c>
      <c r="C23" s="72" t="s">
        <v>115</v>
      </c>
      <c r="D23" s="71" t="s">
        <v>159</v>
      </c>
      <c r="E23" s="71" t="s">
        <v>212</v>
      </c>
      <c r="F23" s="70" t="s">
        <v>143</v>
      </c>
      <c r="G23" s="70" t="s">
        <v>4</v>
      </c>
      <c r="H23" s="70" t="s">
        <v>9</v>
      </c>
      <c r="I23" s="70" t="s">
        <v>30</v>
      </c>
      <c r="J23" s="70" t="s">
        <v>231</v>
      </c>
      <c r="K23" s="70">
        <v>1</v>
      </c>
      <c r="L23" s="71" t="s">
        <v>232</v>
      </c>
      <c r="M23" s="70" t="s">
        <v>10</v>
      </c>
      <c r="N23" s="70"/>
      <c r="O23" s="70" t="s">
        <v>121</v>
      </c>
      <c r="P23" s="74" t="s">
        <v>233</v>
      </c>
      <c r="Q23" s="74" t="s">
        <v>234</v>
      </c>
      <c r="R23" s="74" t="s">
        <v>235</v>
      </c>
      <c r="S23" s="73"/>
      <c r="T23" s="73"/>
      <c r="U23" s="75"/>
      <c r="V23" s="75" t="s">
        <v>125</v>
      </c>
      <c r="W23" s="70"/>
      <c r="X23" s="70"/>
    </row>
    <row r="24" spans="1:24" s="76" customFormat="1" ht="199.8" customHeight="1" x14ac:dyDescent="0.25">
      <c r="A24" s="70" t="s">
        <v>236</v>
      </c>
      <c r="B24" s="71" t="s">
        <v>114</v>
      </c>
      <c r="C24" s="72" t="s">
        <v>115</v>
      </c>
      <c r="D24" s="71" t="s">
        <v>159</v>
      </c>
      <c r="E24" s="71" t="s">
        <v>212</v>
      </c>
      <c r="F24" s="70" t="s">
        <v>143</v>
      </c>
      <c r="G24" s="70" t="s">
        <v>191</v>
      </c>
      <c r="H24" s="70" t="s">
        <v>9</v>
      </c>
      <c r="I24" s="70" t="s">
        <v>30</v>
      </c>
      <c r="J24" s="70" t="s">
        <v>237</v>
      </c>
      <c r="K24" s="70">
        <v>1</v>
      </c>
      <c r="L24" s="71" t="s">
        <v>168</v>
      </c>
      <c r="M24" s="70" t="s">
        <v>10</v>
      </c>
      <c r="N24" s="70"/>
      <c r="O24" s="70" t="s">
        <v>121</v>
      </c>
      <c r="P24" s="74" t="s">
        <v>238</v>
      </c>
      <c r="Q24" s="74" t="s">
        <v>239</v>
      </c>
      <c r="R24" s="74" t="s">
        <v>240</v>
      </c>
      <c r="T24" s="73" t="s">
        <v>241</v>
      </c>
      <c r="U24" s="75" t="s">
        <v>877</v>
      </c>
      <c r="V24" s="75" t="s">
        <v>125</v>
      </c>
      <c r="W24" s="70"/>
      <c r="X24" s="70"/>
    </row>
    <row r="25" spans="1:24" s="76" customFormat="1" ht="330" customHeight="1" x14ac:dyDescent="0.25">
      <c r="A25" s="70" t="s">
        <v>242</v>
      </c>
      <c r="B25" s="71" t="s">
        <v>114</v>
      </c>
      <c r="C25" s="72" t="s">
        <v>115</v>
      </c>
      <c r="D25" s="71" t="s">
        <v>159</v>
      </c>
      <c r="E25" s="71" t="s">
        <v>212</v>
      </c>
      <c r="F25" s="70" t="s">
        <v>143</v>
      </c>
      <c r="G25" s="70" t="s">
        <v>4</v>
      </c>
      <c r="H25" s="70" t="s">
        <v>9</v>
      </c>
      <c r="I25" s="70" t="s">
        <v>30</v>
      </c>
      <c r="J25" s="70" t="s">
        <v>243</v>
      </c>
      <c r="K25" s="70">
        <v>1</v>
      </c>
      <c r="L25" s="71" t="s">
        <v>225</v>
      </c>
      <c r="M25" s="70" t="s">
        <v>10</v>
      </c>
      <c r="N25" s="70"/>
      <c r="O25" s="70" t="s">
        <v>121</v>
      </c>
      <c r="P25" s="74" t="s">
        <v>244</v>
      </c>
      <c r="Q25" s="74" t="s">
        <v>245</v>
      </c>
      <c r="R25" s="74" t="s">
        <v>246</v>
      </c>
      <c r="S25" s="73"/>
      <c r="T25" s="73" t="s">
        <v>241</v>
      </c>
      <c r="U25" s="75" t="s">
        <v>877</v>
      </c>
      <c r="V25" s="75" t="s">
        <v>125</v>
      </c>
      <c r="W25" s="70"/>
      <c r="X25" s="70"/>
    </row>
    <row r="26" spans="1:24" s="76" customFormat="1" ht="72" x14ac:dyDescent="0.25">
      <c r="A26" s="70" t="s">
        <v>247</v>
      </c>
      <c r="B26" s="71" t="s">
        <v>114</v>
      </c>
      <c r="C26" s="72" t="s">
        <v>115</v>
      </c>
      <c r="D26" s="71" t="s">
        <v>159</v>
      </c>
      <c r="E26" s="71" t="s">
        <v>248</v>
      </c>
      <c r="F26" s="70" t="s">
        <v>118</v>
      </c>
      <c r="G26" s="70" t="s">
        <v>7</v>
      </c>
      <c r="H26" s="70" t="s">
        <v>9</v>
      </c>
      <c r="I26" s="70" t="s">
        <v>30</v>
      </c>
      <c r="J26" s="70" t="s">
        <v>249</v>
      </c>
      <c r="K26" s="70">
        <v>1</v>
      </c>
      <c r="L26" s="71" t="s">
        <v>250</v>
      </c>
      <c r="M26" s="70" t="s">
        <v>10</v>
      </c>
      <c r="N26" s="70"/>
      <c r="O26" s="70" t="s">
        <v>121</v>
      </c>
      <c r="P26" s="74" t="s">
        <v>251</v>
      </c>
      <c r="Q26" s="74" t="s">
        <v>252</v>
      </c>
      <c r="R26" s="74" t="s">
        <v>253</v>
      </c>
      <c r="S26" s="73"/>
      <c r="T26" s="73"/>
      <c r="U26" s="75"/>
      <c r="V26" s="75" t="s">
        <v>125</v>
      </c>
      <c r="W26" s="70"/>
      <c r="X26" s="70"/>
    </row>
    <row r="27" spans="1:24" s="76" customFormat="1" ht="128.25" customHeight="1" x14ac:dyDescent="0.25">
      <c r="A27" s="70" t="s">
        <v>254</v>
      </c>
      <c r="B27" s="71" t="s">
        <v>114</v>
      </c>
      <c r="C27" s="72" t="s">
        <v>115</v>
      </c>
      <c r="D27" s="71" t="s">
        <v>159</v>
      </c>
      <c r="E27" s="71" t="s">
        <v>248</v>
      </c>
      <c r="F27" s="70" t="s">
        <v>143</v>
      </c>
      <c r="G27" s="70" t="s">
        <v>144</v>
      </c>
      <c r="H27" s="70" t="s">
        <v>9</v>
      </c>
      <c r="I27" s="70" t="s">
        <v>30</v>
      </c>
      <c r="J27" s="70" t="s">
        <v>255</v>
      </c>
      <c r="K27" s="70">
        <v>1</v>
      </c>
      <c r="L27" s="71" t="s">
        <v>168</v>
      </c>
      <c r="M27" s="70" t="s">
        <v>10</v>
      </c>
      <c r="N27" s="70"/>
      <c r="O27" s="70" t="s">
        <v>121</v>
      </c>
      <c r="P27" s="74" t="s">
        <v>256</v>
      </c>
      <c r="Q27" s="74" t="s">
        <v>257</v>
      </c>
      <c r="R27" s="74" t="s">
        <v>258</v>
      </c>
      <c r="S27" s="73"/>
      <c r="T27" s="73" t="s">
        <v>259</v>
      </c>
      <c r="U27" s="75" t="s">
        <v>877</v>
      </c>
      <c r="V27" s="75" t="s">
        <v>125</v>
      </c>
      <c r="W27" s="70"/>
      <c r="X27" s="70"/>
    </row>
    <row r="28" spans="1:24" s="76" customFormat="1" ht="114.75" customHeight="1" x14ac:dyDescent="0.25">
      <c r="A28" s="70" t="s">
        <v>260</v>
      </c>
      <c r="B28" s="71" t="s">
        <v>114</v>
      </c>
      <c r="C28" s="72" t="s">
        <v>115</v>
      </c>
      <c r="D28" s="71" t="s">
        <v>159</v>
      </c>
      <c r="E28" s="71" t="s">
        <v>248</v>
      </c>
      <c r="F28" s="70" t="s">
        <v>143</v>
      </c>
      <c r="G28" s="70" t="s">
        <v>4</v>
      </c>
      <c r="H28" s="70" t="s">
        <v>9</v>
      </c>
      <c r="I28" s="70" t="s">
        <v>30</v>
      </c>
      <c r="J28" s="70" t="s">
        <v>255</v>
      </c>
      <c r="K28" s="70">
        <v>1</v>
      </c>
      <c r="L28" s="71" t="s">
        <v>168</v>
      </c>
      <c r="M28" s="70" t="s">
        <v>10</v>
      </c>
      <c r="N28" s="70"/>
      <c r="O28" s="70" t="s">
        <v>121</v>
      </c>
      <c r="P28" s="74" t="s">
        <v>261</v>
      </c>
      <c r="Q28" s="74" t="s">
        <v>257</v>
      </c>
      <c r="R28" s="74" t="s">
        <v>262</v>
      </c>
      <c r="S28" s="73"/>
      <c r="T28" s="73" t="s">
        <v>259</v>
      </c>
      <c r="U28" s="75" t="s">
        <v>877</v>
      </c>
      <c r="V28" s="75" t="s">
        <v>125</v>
      </c>
      <c r="W28" s="70"/>
      <c r="X28" s="70"/>
    </row>
    <row r="29" spans="1:24" s="76" customFormat="1" ht="180.75" customHeight="1" x14ac:dyDescent="0.25">
      <c r="A29" s="70" t="s">
        <v>263</v>
      </c>
      <c r="B29" s="71" t="s">
        <v>114</v>
      </c>
      <c r="C29" s="72" t="s">
        <v>115</v>
      </c>
      <c r="D29" s="71" t="s">
        <v>159</v>
      </c>
      <c r="E29" s="71" t="s">
        <v>264</v>
      </c>
      <c r="F29" s="70" t="s">
        <v>118</v>
      </c>
      <c r="G29" s="70" t="s">
        <v>5</v>
      </c>
      <c r="H29" s="70" t="s">
        <v>9</v>
      </c>
      <c r="I29" s="70" t="s">
        <v>30</v>
      </c>
      <c r="J29" s="70" t="s">
        <v>265</v>
      </c>
      <c r="K29" s="70">
        <v>1</v>
      </c>
      <c r="L29" s="71" t="s">
        <v>266</v>
      </c>
      <c r="M29" s="70" t="s">
        <v>10</v>
      </c>
      <c r="N29" s="77" t="s">
        <v>182</v>
      </c>
      <c r="O29" s="70" t="s">
        <v>121</v>
      </c>
      <c r="P29" s="74" t="s">
        <v>267</v>
      </c>
      <c r="Q29" s="74" t="s">
        <v>268</v>
      </c>
      <c r="R29" s="74" t="s">
        <v>269</v>
      </c>
      <c r="S29" s="73"/>
      <c r="T29" s="73"/>
      <c r="U29" s="75" t="s">
        <v>876</v>
      </c>
      <c r="V29" s="75" t="s">
        <v>125</v>
      </c>
      <c r="W29" s="70"/>
      <c r="X29" s="70"/>
    </row>
    <row r="30" spans="1:24" s="76" customFormat="1" ht="207" customHeight="1" x14ac:dyDescent="0.25">
      <c r="A30" s="70" t="s">
        <v>270</v>
      </c>
      <c r="B30" s="71" t="s">
        <v>114</v>
      </c>
      <c r="C30" s="72" t="s">
        <v>115</v>
      </c>
      <c r="D30" s="71" t="s">
        <v>159</v>
      </c>
      <c r="E30" s="71" t="s">
        <v>264</v>
      </c>
      <c r="F30" s="70" t="s">
        <v>143</v>
      </c>
      <c r="G30" s="70" t="s">
        <v>191</v>
      </c>
      <c r="H30" s="70" t="s">
        <v>9</v>
      </c>
      <c r="I30" s="70" t="s">
        <v>30</v>
      </c>
      <c r="J30" s="70" t="s">
        <v>271</v>
      </c>
      <c r="K30" s="70">
        <v>1</v>
      </c>
      <c r="L30" s="71" t="s">
        <v>187</v>
      </c>
      <c r="M30" s="70" t="s">
        <v>10</v>
      </c>
      <c r="N30" s="70"/>
      <c r="O30" s="70" t="s">
        <v>121</v>
      </c>
      <c r="P30" s="74" t="s">
        <v>272</v>
      </c>
      <c r="Q30" s="74" t="s">
        <v>268</v>
      </c>
      <c r="R30" s="74" t="s">
        <v>273</v>
      </c>
      <c r="S30" s="73"/>
      <c r="T30" s="73"/>
      <c r="U30" s="75"/>
      <c r="V30" s="75" t="s">
        <v>125</v>
      </c>
      <c r="W30" s="70"/>
      <c r="X30" s="70"/>
    </row>
    <row r="31" spans="1:24" s="76" customFormat="1" ht="198.75" customHeight="1" x14ac:dyDescent="0.25">
      <c r="A31" s="70" t="s">
        <v>274</v>
      </c>
      <c r="B31" s="71" t="s">
        <v>114</v>
      </c>
      <c r="C31" s="72" t="s">
        <v>115</v>
      </c>
      <c r="D31" s="71" t="s">
        <v>159</v>
      </c>
      <c r="E31" s="71" t="s">
        <v>264</v>
      </c>
      <c r="F31" s="70" t="s">
        <v>118</v>
      </c>
      <c r="G31" s="70" t="s">
        <v>5</v>
      </c>
      <c r="H31" s="70" t="s">
        <v>9</v>
      </c>
      <c r="I31" s="70" t="s">
        <v>30</v>
      </c>
      <c r="J31" s="70" t="s">
        <v>275</v>
      </c>
      <c r="K31" s="70">
        <v>1</v>
      </c>
      <c r="L31" s="71" t="s">
        <v>276</v>
      </c>
      <c r="M31" s="70" t="s">
        <v>10</v>
      </c>
      <c r="N31" s="70"/>
      <c r="O31" s="70" t="s">
        <v>121</v>
      </c>
      <c r="P31" s="74" t="s">
        <v>277</v>
      </c>
      <c r="Q31" s="74" t="s">
        <v>278</v>
      </c>
      <c r="R31" s="74" t="s">
        <v>279</v>
      </c>
      <c r="S31" s="73"/>
      <c r="T31" s="73"/>
      <c r="U31" s="75"/>
      <c r="V31" s="75" t="s">
        <v>125</v>
      </c>
      <c r="W31" s="70"/>
      <c r="X31" s="70"/>
    </row>
    <row r="32" spans="1:24" s="76" customFormat="1" ht="164.25" customHeight="1" x14ac:dyDescent="0.25">
      <c r="A32" s="70" t="s">
        <v>280</v>
      </c>
      <c r="B32" s="71" t="s">
        <v>114</v>
      </c>
      <c r="C32" s="72" t="s">
        <v>115</v>
      </c>
      <c r="D32" s="71" t="s">
        <v>159</v>
      </c>
      <c r="E32" s="71" t="s">
        <v>264</v>
      </c>
      <c r="F32" s="70" t="s">
        <v>143</v>
      </c>
      <c r="G32" s="70" t="s">
        <v>4</v>
      </c>
      <c r="H32" s="70" t="s">
        <v>9</v>
      </c>
      <c r="I32" s="70" t="s">
        <v>30</v>
      </c>
      <c r="J32" s="70" t="s">
        <v>281</v>
      </c>
      <c r="K32" s="70">
        <v>1</v>
      </c>
      <c r="L32" s="71" t="s">
        <v>266</v>
      </c>
      <c r="M32" s="70" t="s">
        <v>10</v>
      </c>
      <c r="N32" s="70"/>
      <c r="O32" s="70" t="s">
        <v>121</v>
      </c>
      <c r="P32" s="74" t="s">
        <v>282</v>
      </c>
      <c r="Q32" s="74" t="s">
        <v>268</v>
      </c>
      <c r="R32" s="74" t="s">
        <v>283</v>
      </c>
      <c r="S32" s="73"/>
      <c r="T32" s="73"/>
      <c r="U32" s="75"/>
      <c r="V32" s="75" t="s">
        <v>125</v>
      </c>
      <c r="W32" s="70"/>
      <c r="X32" s="70"/>
    </row>
    <row r="33" spans="1:24" s="76" customFormat="1" ht="119.25" customHeight="1" x14ac:dyDescent="0.25">
      <c r="A33" s="70" t="s">
        <v>284</v>
      </c>
      <c r="B33" s="71" t="s">
        <v>114</v>
      </c>
      <c r="C33" s="72" t="s">
        <v>115</v>
      </c>
      <c r="D33" s="71" t="s">
        <v>159</v>
      </c>
      <c r="E33" s="71" t="s">
        <v>285</v>
      </c>
      <c r="F33" s="70" t="s">
        <v>118</v>
      </c>
      <c r="G33" s="70" t="s">
        <v>5</v>
      </c>
      <c r="H33" s="70" t="s">
        <v>9</v>
      </c>
      <c r="I33" s="70" t="s">
        <v>30</v>
      </c>
      <c r="J33" s="70" t="s">
        <v>286</v>
      </c>
      <c r="K33" s="70">
        <v>1</v>
      </c>
      <c r="L33" s="71" t="s">
        <v>162</v>
      </c>
      <c r="M33" s="70" t="s">
        <v>10</v>
      </c>
      <c r="N33" s="70"/>
      <c r="O33" s="70" t="s">
        <v>121</v>
      </c>
      <c r="P33" s="74" t="s">
        <v>287</v>
      </c>
      <c r="Q33" s="74" t="s">
        <v>288</v>
      </c>
      <c r="R33" s="74" t="s">
        <v>289</v>
      </c>
      <c r="S33" s="73"/>
      <c r="T33" s="73"/>
      <c r="U33" s="75"/>
      <c r="V33" s="75" t="s">
        <v>125</v>
      </c>
      <c r="W33" s="70"/>
      <c r="X33" s="70"/>
    </row>
    <row r="34" spans="1:24" s="76" customFormat="1" ht="159.75" customHeight="1" x14ac:dyDescent="0.25">
      <c r="A34" s="70" t="s">
        <v>290</v>
      </c>
      <c r="B34" s="71" t="s">
        <v>114</v>
      </c>
      <c r="C34" s="72" t="s">
        <v>115</v>
      </c>
      <c r="D34" s="71" t="s">
        <v>159</v>
      </c>
      <c r="E34" s="71" t="s">
        <v>285</v>
      </c>
      <c r="F34" s="70" t="s">
        <v>118</v>
      </c>
      <c r="G34" s="70" t="s">
        <v>5</v>
      </c>
      <c r="H34" s="70" t="s">
        <v>9</v>
      </c>
      <c r="I34" s="70" t="s">
        <v>30</v>
      </c>
      <c r="J34" s="70" t="s">
        <v>291</v>
      </c>
      <c r="K34" s="70">
        <v>1</v>
      </c>
      <c r="L34" s="71" t="s">
        <v>162</v>
      </c>
      <c r="M34" s="70" t="s">
        <v>13</v>
      </c>
      <c r="N34" s="70"/>
      <c r="O34" s="70" t="s">
        <v>121</v>
      </c>
      <c r="P34" s="74" t="s">
        <v>292</v>
      </c>
      <c r="Q34" s="74" t="s">
        <v>288</v>
      </c>
      <c r="R34" s="74" t="s">
        <v>293</v>
      </c>
      <c r="S34" s="73"/>
      <c r="T34" s="73"/>
      <c r="U34" s="75"/>
      <c r="V34" s="75" t="s">
        <v>125</v>
      </c>
      <c r="W34" s="70"/>
      <c r="X34" s="70"/>
    </row>
    <row r="35" spans="1:24" s="76" customFormat="1" ht="159" customHeight="1" x14ac:dyDescent="0.25">
      <c r="A35" s="70" t="s">
        <v>294</v>
      </c>
      <c r="B35" s="71" t="s">
        <v>114</v>
      </c>
      <c r="C35" s="72" t="s">
        <v>115</v>
      </c>
      <c r="D35" s="71" t="s">
        <v>159</v>
      </c>
      <c r="E35" s="71" t="s">
        <v>285</v>
      </c>
      <c r="F35" s="70" t="s">
        <v>143</v>
      </c>
      <c r="G35" s="70" t="s">
        <v>4</v>
      </c>
      <c r="H35" s="70" t="s">
        <v>9</v>
      </c>
      <c r="I35" s="70" t="s">
        <v>30</v>
      </c>
      <c r="J35" s="70" t="s">
        <v>295</v>
      </c>
      <c r="K35" s="70">
        <v>1</v>
      </c>
      <c r="L35" s="71" t="s">
        <v>187</v>
      </c>
      <c r="M35" s="70" t="s">
        <v>10</v>
      </c>
      <c r="N35" s="70"/>
      <c r="O35" s="70" t="s">
        <v>121</v>
      </c>
      <c r="P35" s="74" t="s">
        <v>296</v>
      </c>
      <c r="Q35" s="74" t="s">
        <v>288</v>
      </c>
      <c r="R35" s="74" t="s">
        <v>297</v>
      </c>
      <c r="S35" s="73"/>
      <c r="T35" s="73"/>
      <c r="U35" s="75"/>
      <c r="V35" s="75" t="s">
        <v>125</v>
      </c>
      <c r="W35" s="70"/>
      <c r="X35" s="70"/>
    </row>
    <row r="36" spans="1:24" s="76" customFormat="1" ht="111.75" customHeight="1" x14ac:dyDescent="0.25">
      <c r="A36" s="70" t="s">
        <v>298</v>
      </c>
      <c r="B36" s="71" t="s">
        <v>114</v>
      </c>
      <c r="C36" s="72" t="s">
        <v>115</v>
      </c>
      <c r="D36" s="71" t="s">
        <v>159</v>
      </c>
      <c r="E36" s="71" t="s">
        <v>285</v>
      </c>
      <c r="F36" s="70" t="s">
        <v>118</v>
      </c>
      <c r="G36" s="70" t="s">
        <v>5</v>
      </c>
      <c r="H36" s="70" t="s">
        <v>9</v>
      </c>
      <c r="I36" s="70" t="s">
        <v>30</v>
      </c>
      <c r="J36" s="70" t="s">
        <v>299</v>
      </c>
      <c r="K36" s="70">
        <v>1</v>
      </c>
      <c r="L36" s="71" t="s">
        <v>300</v>
      </c>
      <c r="M36" s="70" t="s">
        <v>10</v>
      </c>
      <c r="N36" s="70"/>
      <c r="O36" s="70" t="s">
        <v>121</v>
      </c>
      <c r="P36" s="74" t="s">
        <v>301</v>
      </c>
      <c r="Q36" s="74" t="s">
        <v>302</v>
      </c>
      <c r="R36" s="74" t="s">
        <v>303</v>
      </c>
      <c r="S36" s="73"/>
      <c r="T36" s="73"/>
      <c r="U36" s="75"/>
      <c r="V36" s="75" t="s">
        <v>125</v>
      </c>
      <c r="W36" s="70"/>
      <c r="X36" s="70"/>
    </row>
    <row r="37" spans="1:24" s="76" customFormat="1" ht="144.75" customHeight="1" x14ac:dyDescent="0.25">
      <c r="A37" s="70" t="s">
        <v>304</v>
      </c>
      <c r="B37" s="71" t="s">
        <v>114</v>
      </c>
      <c r="C37" s="72" t="s">
        <v>115</v>
      </c>
      <c r="D37" s="71" t="s">
        <v>159</v>
      </c>
      <c r="E37" s="71" t="s">
        <v>285</v>
      </c>
      <c r="F37" s="70" t="s">
        <v>118</v>
      </c>
      <c r="G37" s="70" t="s">
        <v>5</v>
      </c>
      <c r="H37" s="70" t="s">
        <v>9</v>
      </c>
      <c r="I37" s="70" t="s">
        <v>30</v>
      </c>
      <c r="J37" s="70" t="s">
        <v>305</v>
      </c>
      <c r="K37" s="70">
        <v>1</v>
      </c>
      <c r="L37" s="71" t="s">
        <v>162</v>
      </c>
      <c r="M37" s="70" t="s">
        <v>11</v>
      </c>
      <c r="N37" s="70"/>
      <c r="O37" s="70" t="s">
        <v>121</v>
      </c>
      <c r="P37" s="74" t="s">
        <v>306</v>
      </c>
      <c r="Q37" s="74" t="s">
        <v>288</v>
      </c>
      <c r="R37" s="74" t="s">
        <v>307</v>
      </c>
      <c r="S37" s="73"/>
      <c r="T37" s="73"/>
      <c r="U37" s="75"/>
      <c r="V37" s="75" t="s">
        <v>125</v>
      </c>
      <c r="W37" s="70"/>
      <c r="X37" s="70"/>
    </row>
    <row r="38" spans="1:24" s="76" customFormat="1" ht="95.25" customHeight="1" x14ac:dyDescent="0.25">
      <c r="A38" s="70" t="s">
        <v>308</v>
      </c>
      <c r="B38" s="71" t="s">
        <v>114</v>
      </c>
      <c r="C38" s="72" t="s">
        <v>115</v>
      </c>
      <c r="D38" s="71" t="s">
        <v>159</v>
      </c>
      <c r="E38" s="71" t="s">
        <v>285</v>
      </c>
      <c r="F38" s="70" t="s">
        <v>118</v>
      </c>
      <c r="G38" s="70" t="s">
        <v>5</v>
      </c>
      <c r="H38" s="70" t="s">
        <v>9</v>
      </c>
      <c r="I38" s="70" t="s">
        <v>30</v>
      </c>
      <c r="J38" s="70" t="s">
        <v>309</v>
      </c>
      <c r="K38" s="70">
        <v>1</v>
      </c>
      <c r="L38" s="71" t="s">
        <v>168</v>
      </c>
      <c r="M38" s="70" t="s">
        <v>10</v>
      </c>
      <c r="N38" s="70"/>
      <c r="O38" s="70" t="s">
        <v>121</v>
      </c>
      <c r="P38" s="74" t="s">
        <v>310</v>
      </c>
      <c r="Q38" s="74" t="s">
        <v>311</v>
      </c>
      <c r="R38" s="74" t="s">
        <v>312</v>
      </c>
      <c r="S38" s="73"/>
      <c r="T38" s="73"/>
      <c r="U38" s="75"/>
      <c r="V38" s="75" t="s">
        <v>125</v>
      </c>
      <c r="W38" s="70"/>
      <c r="X38" s="70"/>
    </row>
    <row r="39" spans="1:24" s="76" customFormat="1" ht="231.75" customHeight="1" x14ac:dyDescent="0.25">
      <c r="A39" s="70" t="s">
        <v>313</v>
      </c>
      <c r="B39" s="71" t="s">
        <v>114</v>
      </c>
      <c r="C39" s="72" t="s">
        <v>314</v>
      </c>
      <c r="D39" s="71" t="s">
        <v>315</v>
      </c>
      <c r="E39" s="71" t="s">
        <v>316</v>
      </c>
      <c r="F39" s="70" t="s">
        <v>118</v>
      </c>
      <c r="G39" s="70" t="s">
        <v>6</v>
      </c>
      <c r="H39" s="70" t="s">
        <v>9</v>
      </c>
      <c r="I39" s="70" t="s">
        <v>30</v>
      </c>
      <c r="J39" s="70" t="s">
        <v>317</v>
      </c>
      <c r="K39" s="70">
        <v>1</v>
      </c>
      <c r="L39" s="71" t="s">
        <v>318</v>
      </c>
      <c r="M39" s="70" t="s">
        <v>28</v>
      </c>
      <c r="N39" s="70"/>
      <c r="O39" s="70" t="s">
        <v>121</v>
      </c>
      <c r="P39" s="74" t="s">
        <v>319</v>
      </c>
      <c r="Q39" s="74" t="s">
        <v>320</v>
      </c>
      <c r="R39" s="74" t="s">
        <v>321</v>
      </c>
      <c r="S39" s="73"/>
      <c r="T39" s="73"/>
      <c r="U39" s="75"/>
      <c r="V39" s="75" t="s">
        <v>125</v>
      </c>
      <c r="W39" s="70"/>
      <c r="X39" s="70"/>
    </row>
    <row r="40" spans="1:24" s="76" customFormat="1" ht="147.75" customHeight="1" x14ac:dyDescent="0.25">
      <c r="A40" s="70" t="s">
        <v>322</v>
      </c>
      <c r="B40" s="71" t="s">
        <v>114</v>
      </c>
      <c r="C40" s="72" t="s">
        <v>314</v>
      </c>
      <c r="D40" s="71" t="s">
        <v>315</v>
      </c>
      <c r="E40" s="71" t="s">
        <v>316</v>
      </c>
      <c r="F40" s="70" t="s">
        <v>128</v>
      </c>
      <c r="G40" s="70" t="s">
        <v>79</v>
      </c>
      <c r="H40" s="70" t="s">
        <v>76</v>
      </c>
      <c r="I40" s="70" t="s">
        <v>77</v>
      </c>
      <c r="J40" s="70" t="s">
        <v>323</v>
      </c>
      <c r="K40" s="70">
        <v>1</v>
      </c>
      <c r="L40" s="71" t="s">
        <v>324</v>
      </c>
      <c r="M40" s="70" t="s">
        <v>24</v>
      </c>
      <c r="N40" s="70"/>
      <c r="O40" s="70" t="s">
        <v>121</v>
      </c>
      <c r="P40" s="74" t="s">
        <v>325</v>
      </c>
      <c r="Q40" s="74" t="s">
        <v>78</v>
      </c>
      <c r="R40" s="74" t="s">
        <v>326</v>
      </c>
      <c r="S40" s="73"/>
      <c r="T40" s="73"/>
      <c r="U40" s="75"/>
      <c r="V40" s="75" t="s">
        <v>125</v>
      </c>
      <c r="W40" s="70"/>
      <c r="X40" s="70"/>
    </row>
    <row r="41" spans="1:24" s="76" customFormat="1" ht="406.5" customHeight="1" x14ac:dyDescent="0.25">
      <c r="A41" s="70" t="s">
        <v>327</v>
      </c>
      <c r="B41" s="71" t="s">
        <v>114</v>
      </c>
      <c r="C41" s="72" t="s">
        <v>314</v>
      </c>
      <c r="D41" s="71" t="s">
        <v>315</v>
      </c>
      <c r="E41" s="71" t="s">
        <v>316</v>
      </c>
      <c r="F41" s="70" t="s">
        <v>143</v>
      </c>
      <c r="G41" s="70" t="s">
        <v>144</v>
      </c>
      <c r="H41" s="70" t="s">
        <v>9</v>
      </c>
      <c r="I41" s="70" t="s">
        <v>30</v>
      </c>
      <c r="J41" s="70" t="s">
        <v>328</v>
      </c>
      <c r="K41" s="70">
        <v>1</v>
      </c>
      <c r="L41" s="71" t="s">
        <v>329</v>
      </c>
      <c r="M41" s="70" t="s">
        <v>15</v>
      </c>
      <c r="N41" s="70"/>
      <c r="O41" s="70" t="s">
        <v>121</v>
      </c>
      <c r="P41" s="74" t="s">
        <v>330</v>
      </c>
      <c r="Q41" s="74" t="s">
        <v>331</v>
      </c>
      <c r="R41" s="74" t="s">
        <v>332</v>
      </c>
      <c r="S41" s="73"/>
      <c r="T41" s="73"/>
      <c r="U41" s="75"/>
      <c r="V41" s="75" t="s">
        <v>125</v>
      </c>
      <c r="W41" s="70"/>
      <c r="X41" s="70"/>
    </row>
    <row r="42" spans="1:24" s="76" customFormat="1" ht="279.75" customHeight="1" x14ac:dyDescent="0.25">
      <c r="A42" s="70" t="s">
        <v>333</v>
      </c>
      <c r="B42" s="71" t="s">
        <v>114</v>
      </c>
      <c r="C42" s="72" t="s">
        <v>314</v>
      </c>
      <c r="D42" s="71" t="s">
        <v>315</v>
      </c>
      <c r="E42" s="71" t="s">
        <v>316</v>
      </c>
      <c r="F42" s="70" t="s">
        <v>128</v>
      </c>
      <c r="G42" s="70" t="s">
        <v>75</v>
      </c>
      <c r="H42" s="70" t="s">
        <v>76</v>
      </c>
      <c r="I42" s="70" t="s">
        <v>77</v>
      </c>
      <c r="J42" s="70" t="s">
        <v>334</v>
      </c>
      <c r="K42" s="70">
        <v>1</v>
      </c>
      <c r="L42" s="71" t="s">
        <v>324</v>
      </c>
      <c r="M42" s="70" t="s">
        <v>20</v>
      </c>
      <c r="N42" s="70"/>
      <c r="O42" s="70" t="s">
        <v>121</v>
      </c>
      <c r="P42" s="73" t="s">
        <v>335</v>
      </c>
      <c r="Q42" s="74" t="s">
        <v>78</v>
      </c>
      <c r="R42" s="74" t="s">
        <v>336</v>
      </c>
      <c r="S42" s="73"/>
      <c r="T42" s="73"/>
      <c r="U42" s="75"/>
      <c r="V42" s="75" t="s">
        <v>125</v>
      </c>
      <c r="W42" s="70"/>
      <c r="X42" s="70"/>
    </row>
    <row r="43" spans="1:24" s="76" customFormat="1" ht="118.5" customHeight="1" x14ac:dyDescent="0.25">
      <c r="A43" s="70" t="s">
        <v>337</v>
      </c>
      <c r="B43" s="71" t="s">
        <v>114</v>
      </c>
      <c r="C43" s="72" t="s">
        <v>314</v>
      </c>
      <c r="D43" s="71" t="s">
        <v>315</v>
      </c>
      <c r="E43" s="71" t="s">
        <v>316</v>
      </c>
      <c r="F43" s="70" t="s">
        <v>118</v>
      </c>
      <c r="G43" s="70" t="s">
        <v>5</v>
      </c>
      <c r="H43" s="70" t="s">
        <v>9</v>
      </c>
      <c r="I43" s="70" t="s">
        <v>30</v>
      </c>
      <c r="J43" s="70" t="s">
        <v>338</v>
      </c>
      <c r="K43" s="70">
        <v>1</v>
      </c>
      <c r="L43" s="71" t="s">
        <v>329</v>
      </c>
      <c r="M43" s="70" t="s">
        <v>88</v>
      </c>
      <c r="N43" s="70"/>
      <c r="O43" s="70" t="s">
        <v>121</v>
      </c>
      <c r="P43" s="73" t="s">
        <v>339</v>
      </c>
      <c r="Q43" s="74" t="s">
        <v>340</v>
      </c>
      <c r="R43" s="74" t="s">
        <v>341</v>
      </c>
      <c r="S43" s="73"/>
      <c r="T43" s="73"/>
      <c r="U43" s="75"/>
      <c r="V43" s="75" t="s">
        <v>125</v>
      </c>
      <c r="W43" s="70"/>
      <c r="X43" s="70"/>
    </row>
    <row r="44" spans="1:24" s="76" customFormat="1" ht="406.5" customHeight="1" x14ac:dyDescent="0.25">
      <c r="A44" s="70" t="s">
        <v>342</v>
      </c>
      <c r="B44" s="71" t="s">
        <v>114</v>
      </c>
      <c r="C44" s="72" t="s">
        <v>314</v>
      </c>
      <c r="D44" s="71" t="s">
        <v>315</v>
      </c>
      <c r="E44" s="71" t="s">
        <v>316</v>
      </c>
      <c r="F44" s="70" t="s">
        <v>143</v>
      </c>
      <c r="G44" s="70" t="s">
        <v>144</v>
      </c>
      <c r="H44" s="70" t="s">
        <v>9</v>
      </c>
      <c r="I44" s="70" t="s">
        <v>30</v>
      </c>
      <c r="J44" s="70" t="s">
        <v>343</v>
      </c>
      <c r="K44" s="70">
        <v>1</v>
      </c>
      <c r="L44" s="71" t="s">
        <v>329</v>
      </c>
      <c r="M44" s="70" t="s">
        <v>23</v>
      </c>
      <c r="N44" s="70"/>
      <c r="O44" s="70" t="s">
        <v>121</v>
      </c>
      <c r="P44" s="73" t="s">
        <v>330</v>
      </c>
      <c r="Q44" s="74" t="s">
        <v>344</v>
      </c>
      <c r="R44" s="74" t="s">
        <v>345</v>
      </c>
      <c r="S44" s="73"/>
      <c r="T44" s="73"/>
      <c r="U44" s="75"/>
      <c r="V44" s="75" t="s">
        <v>125</v>
      </c>
      <c r="W44" s="70"/>
      <c r="X44" s="70"/>
    </row>
    <row r="45" spans="1:24" s="76" customFormat="1" ht="264.75" customHeight="1" x14ac:dyDescent="0.25">
      <c r="A45" s="70" t="s">
        <v>346</v>
      </c>
      <c r="B45" s="71" t="s">
        <v>114</v>
      </c>
      <c r="C45" s="72" t="s">
        <v>314</v>
      </c>
      <c r="D45" s="71" t="s">
        <v>315</v>
      </c>
      <c r="E45" s="71" t="s">
        <v>316</v>
      </c>
      <c r="F45" s="70" t="s">
        <v>143</v>
      </c>
      <c r="G45" s="70" t="s">
        <v>4</v>
      </c>
      <c r="H45" s="70" t="s">
        <v>9</v>
      </c>
      <c r="I45" s="70" t="s">
        <v>30</v>
      </c>
      <c r="J45" s="70" t="s">
        <v>347</v>
      </c>
      <c r="K45" s="70">
        <v>1</v>
      </c>
      <c r="L45" s="71" t="s">
        <v>329</v>
      </c>
      <c r="M45" s="70" t="s">
        <v>14</v>
      </c>
      <c r="N45" s="70"/>
      <c r="O45" s="70" t="s">
        <v>121</v>
      </c>
      <c r="P45" s="74" t="s">
        <v>348</v>
      </c>
      <c r="Q45" s="74" t="s">
        <v>349</v>
      </c>
      <c r="R45" s="74" t="s">
        <v>350</v>
      </c>
      <c r="S45" s="73"/>
      <c r="T45" s="73"/>
      <c r="U45" s="75"/>
      <c r="V45" s="75" t="s">
        <v>125</v>
      </c>
      <c r="W45" s="70"/>
      <c r="X45" s="70"/>
    </row>
    <row r="46" spans="1:24" s="76" customFormat="1" ht="93.75" customHeight="1" x14ac:dyDescent="0.25">
      <c r="A46" s="70" t="s">
        <v>351</v>
      </c>
      <c r="B46" s="71" t="s">
        <v>114</v>
      </c>
      <c r="C46" s="72" t="s">
        <v>314</v>
      </c>
      <c r="D46" s="71" t="s">
        <v>352</v>
      </c>
      <c r="E46" s="71" t="s">
        <v>353</v>
      </c>
      <c r="F46" s="70" t="s">
        <v>128</v>
      </c>
      <c r="G46" s="70" t="s">
        <v>75</v>
      </c>
      <c r="H46" s="70" t="s">
        <v>9</v>
      </c>
      <c r="I46" s="70" t="s">
        <v>80</v>
      </c>
      <c r="J46" s="70" t="s">
        <v>86</v>
      </c>
      <c r="K46" s="70">
        <v>1</v>
      </c>
      <c r="L46" s="71" t="s">
        <v>354</v>
      </c>
      <c r="M46" s="70" t="s">
        <v>28</v>
      </c>
      <c r="N46" s="70"/>
      <c r="O46" s="70" t="s">
        <v>121</v>
      </c>
      <c r="P46" s="74" t="s">
        <v>87</v>
      </c>
      <c r="Q46" s="74" t="s">
        <v>78</v>
      </c>
      <c r="R46" s="74" t="s">
        <v>355</v>
      </c>
      <c r="S46" s="73"/>
      <c r="T46" s="73"/>
      <c r="U46" s="75"/>
      <c r="V46" s="75" t="s">
        <v>125</v>
      </c>
      <c r="W46" s="70"/>
      <c r="X46" s="70"/>
    </row>
    <row r="47" spans="1:24" s="76" customFormat="1" ht="88.5" customHeight="1" x14ac:dyDescent="0.25">
      <c r="A47" s="70" t="s">
        <v>356</v>
      </c>
      <c r="B47" s="71" t="s">
        <v>114</v>
      </c>
      <c r="C47" s="72" t="s">
        <v>314</v>
      </c>
      <c r="D47" s="71" t="s">
        <v>352</v>
      </c>
      <c r="E47" s="71" t="s">
        <v>353</v>
      </c>
      <c r="F47" s="70" t="s">
        <v>128</v>
      </c>
      <c r="G47" s="70" t="s">
        <v>79</v>
      </c>
      <c r="H47" s="70" t="s">
        <v>9</v>
      </c>
      <c r="I47" s="70" t="s">
        <v>81</v>
      </c>
      <c r="J47" s="70" t="s">
        <v>86</v>
      </c>
      <c r="K47" s="70">
        <v>1</v>
      </c>
      <c r="L47" s="71" t="s">
        <v>354</v>
      </c>
      <c r="M47" s="70" t="s">
        <v>10</v>
      </c>
      <c r="N47" s="70"/>
      <c r="O47" s="70" t="s">
        <v>121</v>
      </c>
      <c r="P47" s="74" t="s">
        <v>87</v>
      </c>
      <c r="Q47" s="74" t="s">
        <v>78</v>
      </c>
      <c r="R47" s="74" t="s">
        <v>357</v>
      </c>
      <c r="S47" s="73"/>
      <c r="T47" s="73"/>
      <c r="U47" s="75"/>
      <c r="V47" s="75" t="s">
        <v>125</v>
      </c>
      <c r="W47" s="70"/>
      <c r="X47" s="70"/>
    </row>
    <row r="48" spans="1:24" s="76" customFormat="1" ht="125.25" customHeight="1" x14ac:dyDescent="0.25">
      <c r="A48" s="70" t="s">
        <v>358</v>
      </c>
      <c r="B48" s="71" t="s">
        <v>114</v>
      </c>
      <c r="C48" s="72" t="s">
        <v>314</v>
      </c>
      <c r="D48" s="71" t="s">
        <v>352</v>
      </c>
      <c r="E48" s="71" t="s">
        <v>353</v>
      </c>
      <c r="F48" s="70" t="s">
        <v>118</v>
      </c>
      <c r="G48" s="70" t="s">
        <v>5</v>
      </c>
      <c r="H48" s="70" t="s">
        <v>9</v>
      </c>
      <c r="I48" s="70" t="s">
        <v>30</v>
      </c>
      <c r="J48" s="70" t="s">
        <v>359</v>
      </c>
      <c r="K48" s="70">
        <v>1</v>
      </c>
      <c r="L48" s="71" t="s">
        <v>360</v>
      </c>
      <c r="M48" s="70" t="s">
        <v>21</v>
      </c>
      <c r="N48" s="70"/>
      <c r="O48" s="70" t="s">
        <v>121</v>
      </c>
      <c r="P48" s="74" t="s">
        <v>361</v>
      </c>
      <c r="Q48" s="74" t="s">
        <v>362</v>
      </c>
      <c r="R48" s="74" t="s">
        <v>363</v>
      </c>
      <c r="S48" s="73"/>
      <c r="T48" s="73"/>
      <c r="U48" s="75"/>
      <c r="V48" s="75" t="s">
        <v>125</v>
      </c>
      <c r="W48" s="70"/>
      <c r="X48" s="70"/>
    </row>
    <row r="49" spans="1:24" s="76" customFormat="1" ht="119.25" customHeight="1" x14ac:dyDescent="0.25">
      <c r="A49" s="70" t="s">
        <v>364</v>
      </c>
      <c r="B49" s="71" t="s">
        <v>114</v>
      </c>
      <c r="C49" s="72" t="s">
        <v>314</v>
      </c>
      <c r="D49" s="71" t="s">
        <v>352</v>
      </c>
      <c r="E49" s="71" t="s">
        <v>353</v>
      </c>
      <c r="F49" s="70" t="s">
        <v>118</v>
      </c>
      <c r="G49" s="70" t="s">
        <v>5</v>
      </c>
      <c r="H49" s="70" t="s">
        <v>9</v>
      </c>
      <c r="I49" s="70" t="s">
        <v>30</v>
      </c>
      <c r="J49" s="70" t="s">
        <v>359</v>
      </c>
      <c r="K49" s="70">
        <v>1</v>
      </c>
      <c r="L49" s="71" t="s">
        <v>360</v>
      </c>
      <c r="M49" s="70" t="s">
        <v>26</v>
      </c>
      <c r="N49" s="70"/>
      <c r="O49" s="70" t="s">
        <v>121</v>
      </c>
      <c r="P49" s="74" t="s">
        <v>361</v>
      </c>
      <c r="Q49" s="74" t="s">
        <v>362</v>
      </c>
      <c r="R49" s="74" t="s">
        <v>365</v>
      </c>
      <c r="S49" s="73"/>
      <c r="T49" s="73"/>
      <c r="U49" s="75"/>
      <c r="V49" s="75" t="s">
        <v>125</v>
      </c>
      <c r="W49" s="70"/>
      <c r="X49" s="70"/>
    </row>
    <row r="50" spans="1:24" s="76" customFormat="1" ht="123" customHeight="1" x14ac:dyDescent="0.25">
      <c r="A50" s="70" t="s">
        <v>366</v>
      </c>
      <c r="B50" s="71" t="s">
        <v>114</v>
      </c>
      <c r="C50" s="72" t="s">
        <v>314</v>
      </c>
      <c r="D50" s="71" t="s">
        <v>352</v>
      </c>
      <c r="E50" s="71" t="s">
        <v>353</v>
      </c>
      <c r="F50" s="70" t="s">
        <v>143</v>
      </c>
      <c r="G50" s="70" t="s">
        <v>4</v>
      </c>
      <c r="H50" s="70" t="s">
        <v>9</v>
      </c>
      <c r="I50" s="70" t="s">
        <v>30</v>
      </c>
      <c r="J50" s="70" t="s">
        <v>367</v>
      </c>
      <c r="K50" s="70">
        <v>1</v>
      </c>
      <c r="L50" s="71" t="s">
        <v>368</v>
      </c>
      <c r="M50" s="70" t="s">
        <v>26</v>
      </c>
      <c r="N50" s="70"/>
      <c r="O50" s="70" t="s">
        <v>121</v>
      </c>
      <c r="P50" s="74" t="s">
        <v>369</v>
      </c>
      <c r="Q50" s="74" t="s">
        <v>370</v>
      </c>
      <c r="R50" s="74" t="s">
        <v>371</v>
      </c>
      <c r="S50" s="73"/>
      <c r="T50" s="73"/>
      <c r="U50" s="75"/>
      <c r="V50" s="75" t="s">
        <v>125</v>
      </c>
      <c r="W50" s="70"/>
      <c r="X50" s="70"/>
    </row>
    <row r="51" spans="1:24" s="76" customFormat="1" ht="123.75" customHeight="1" x14ac:dyDescent="0.25">
      <c r="A51" s="70" t="s">
        <v>372</v>
      </c>
      <c r="B51" s="71" t="s">
        <v>114</v>
      </c>
      <c r="C51" s="72" t="s">
        <v>314</v>
      </c>
      <c r="D51" s="71" t="s">
        <v>352</v>
      </c>
      <c r="E51" s="71" t="s">
        <v>353</v>
      </c>
      <c r="F51" s="70" t="s">
        <v>143</v>
      </c>
      <c r="G51" s="70" t="s">
        <v>4</v>
      </c>
      <c r="H51" s="70" t="s">
        <v>9</v>
      </c>
      <c r="I51" s="70" t="s">
        <v>30</v>
      </c>
      <c r="J51" s="70" t="s">
        <v>367</v>
      </c>
      <c r="K51" s="70">
        <v>1</v>
      </c>
      <c r="L51" s="71" t="s">
        <v>368</v>
      </c>
      <c r="M51" s="70" t="s">
        <v>20</v>
      </c>
      <c r="N51" s="70"/>
      <c r="O51" s="70" t="s">
        <v>121</v>
      </c>
      <c r="P51" s="74" t="s">
        <v>369</v>
      </c>
      <c r="Q51" s="74" t="s">
        <v>370</v>
      </c>
      <c r="R51" s="74" t="s">
        <v>373</v>
      </c>
      <c r="S51" s="73"/>
      <c r="T51" s="73"/>
      <c r="U51" s="75"/>
      <c r="V51" s="75" t="s">
        <v>125</v>
      </c>
      <c r="W51" s="70"/>
      <c r="X51" s="70"/>
    </row>
    <row r="52" spans="1:24" s="76" customFormat="1" ht="131.25" customHeight="1" x14ac:dyDescent="0.25">
      <c r="A52" s="70" t="s">
        <v>374</v>
      </c>
      <c r="B52" s="71" t="s">
        <v>114</v>
      </c>
      <c r="C52" s="72" t="s">
        <v>314</v>
      </c>
      <c r="D52" s="71" t="s">
        <v>352</v>
      </c>
      <c r="E52" s="71" t="s">
        <v>353</v>
      </c>
      <c r="F52" s="70" t="s">
        <v>143</v>
      </c>
      <c r="G52" s="70" t="s">
        <v>4</v>
      </c>
      <c r="H52" s="70" t="s">
        <v>9</v>
      </c>
      <c r="I52" s="70" t="s">
        <v>30</v>
      </c>
      <c r="J52" s="70" t="s">
        <v>367</v>
      </c>
      <c r="K52" s="70">
        <v>1</v>
      </c>
      <c r="L52" s="71" t="s">
        <v>368</v>
      </c>
      <c r="M52" s="70" t="s">
        <v>10</v>
      </c>
      <c r="N52" s="70"/>
      <c r="O52" s="70" t="s">
        <v>121</v>
      </c>
      <c r="P52" s="74" t="s">
        <v>369</v>
      </c>
      <c r="Q52" s="74" t="s">
        <v>370</v>
      </c>
      <c r="R52" s="74" t="s">
        <v>375</v>
      </c>
      <c r="S52" s="73"/>
      <c r="T52" s="73"/>
      <c r="U52" s="75"/>
      <c r="V52" s="75" t="s">
        <v>125</v>
      </c>
      <c r="W52" s="70"/>
      <c r="X52" s="70"/>
    </row>
    <row r="53" spans="1:24" s="76" customFormat="1" ht="122.25" customHeight="1" x14ac:dyDescent="0.25">
      <c r="A53" s="70" t="s">
        <v>376</v>
      </c>
      <c r="B53" s="71" t="s">
        <v>114</v>
      </c>
      <c r="C53" s="72" t="s">
        <v>314</v>
      </c>
      <c r="D53" s="71" t="s">
        <v>352</v>
      </c>
      <c r="E53" s="71" t="s">
        <v>353</v>
      </c>
      <c r="F53" s="70" t="s">
        <v>143</v>
      </c>
      <c r="G53" s="70" t="s">
        <v>4</v>
      </c>
      <c r="H53" s="70" t="s">
        <v>9</v>
      </c>
      <c r="I53" s="70" t="s">
        <v>30</v>
      </c>
      <c r="J53" s="70" t="s">
        <v>367</v>
      </c>
      <c r="K53" s="70">
        <v>1</v>
      </c>
      <c r="L53" s="71" t="s">
        <v>368</v>
      </c>
      <c r="M53" s="70" t="s">
        <v>26</v>
      </c>
      <c r="N53" s="70"/>
      <c r="O53" s="70" t="s">
        <v>121</v>
      </c>
      <c r="P53" s="74" t="s">
        <v>369</v>
      </c>
      <c r="Q53" s="74" t="s">
        <v>370</v>
      </c>
      <c r="R53" s="74" t="s">
        <v>377</v>
      </c>
      <c r="S53" s="73"/>
      <c r="T53" s="73"/>
      <c r="U53" s="75"/>
      <c r="V53" s="75" t="s">
        <v>125</v>
      </c>
      <c r="W53" s="70"/>
      <c r="X53" s="70"/>
    </row>
    <row r="54" spans="1:24" s="76" customFormat="1" ht="135.75" customHeight="1" x14ac:dyDescent="0.25">
      <c r="A54" s="70" t="s">
        <v>378</v>
      </c>
      <c r="B54" s="71" t="s">
        <v>114</v>
      </c>
      <c r="C54" s="72" t="s">
        <v>314</v>
      </c>
      <c r="D54" s="71" t="s">
        <v>352</v>
      </c>
      <c r="E54" s="71" t="s">
        <v>353</v>
      </c>
      <c r="F54" s="70" t="s">
        <v>143</v>
      </c>
      <c r="G54" s="70" t="s">
        <v>4</v>
      </c>
      <c r="H54" s="70" t="s">
        <v>9</v>
      </c>
      <c r="I54" s="70" t="s">
        <v>30</v>
      </c>
      <c r="J54" s="70" t="s">
        <v>367</v>
      </c>
      <c r="K54" s="70">
        <v>1</v>
      </c>
      <c r="L54" s="71" t="s">
        <v>368</v>
      </c>
      <c r="M54" s="70" t="s">
        <v>14</v>
      </c>
      <c r="N54" s="70"/>
      <c r="O54" s="70" t="s">
        <v>121</v>
      </c>
      <c r="P54" s="74" t="s">
        <v>369</v>
      </c>
      <c r="Q54" s="74" t="s">
        <v>370</v>
      </c>
      <c r="R54" s="74" t="s">
        <v>379</v>
      </c>
      <c r="S54" s="73"/>
      <c r="T54" s="73"/>
      <c r="U54" s="75"/>
      <c r="V54" s="75" t="s">
        <v>125</v>
      </c>
      <c r="W54" s="70"/>
      <c r="X54" s="70"/>
    </row>
    <row r="55" spans="1:24" s="76" customFormat="1" ht="109.5" customHeight="1" x14ac:dyDescent="0.25">
      <c r="A55" s="70" t="s">
        <v>380</v>
      </c>
      <c r="B55" s="71" t="s">
        <v>114</v>
      </c>
      <c r="C55" s="72" t="s">
        <v>314</v>
      </c>
      <c r="D55" s="71" t="s">
        <v>352</v>
      </c>
      <c r="E55" s="71" t="s">
        <v>381</v>
      </c>
      <c r="F55" s="70" t="s">
        <v>118</v>
      </c>
      <c r="G55" s="70" t="s">
        <v>5</v>
      </c>
      <c r="H55" s="70" t="s">
        <v>9</v>
      </c>
      <c r="I55" s="70" t="s">
        <v>30</v>
      </c>
      <c r="J55" s="70" t="s">
        <v>382</v>
      </c>
      <c r="K55" s="70">
        <v>1</v>
      </c>
      <c r="L55" s="71" t="s">
        <v>383</v>
      </c>
      <c r="M55" s="70" t="s">
        <v>10</v>
      </c>
      <c r="N55" s="70"/>
      <c r="O55" s="70" t="s">
        <v>121</v>
      </c>
      <c r="P55" s="74" t="s">
        <v>384</v>
      </c>
      <c r="Q55" s="74" t="s">
        <v>385</v>
      </c>
      <c r="R55" s="74" t="s">
        <v>386</v>
      </c>
      <c r="S55" s="73"/>
      <c r="T55" s="73"/>
      <c r="U55" s="75"/>
      <c r="V55" s="75" t="s">
        <v>125</v>
      </c>
      <c r="W55" s="70"/>
      <c r="X55" s="70"/>
    </row>
    <row r="56" spans="1:24" s="76" customFormat="1" ht="202.5" customHeight="1" x14ac:dyDescent="0.25">
      <c r="A56" s="70" t="s">
        <v>387</v>
      </c>
      <c r="B56" s="71" t="s">
        <v>114</v>
      </c>
      <c r="C56" s="72" t="s">
        <v>314</v>
      </c>
      <c r="D56" s="71" t="s">
        <v>352</v>
      </c>
      <c r="E56" s="71" t="s">
        <v>381</v>
      </c>
      <c r="F56" s="70" t="s">
        <v>128</v>
      </c>
      <c r="G56" s="70" t="s">
        <v>79</v>
      </c>
      <c r="H56" s="70" t="s">
        <v>9</v>
      </c>
      <c r="I56" s="70" t="s">
        <v>81</v>
      </c>
      <c r="J56" s="70" t="s">
        <v>84</v>
      </c>
      <c r="K56" s="70">
        <v>1</v>
      </c>
      <c r="L56" s="71" t="s">
        <v>388</v>
      </c>
      <c r="M56" s="70" t="s">
        <v>13</v>
      </c>
      <c r="N56" s="70"/>
      <c r="O56" s="70" t="s">
        <v>121</v>
      </c>
      <c r="P56" s="74" t="s">
        <v>389</v>
      </c>
      <c r="Q56" s="74" t="s">
        <v>78</v>
      </c>
      <c r="R56" s="74" t="s">
        <v>390</v>
      </c>
      <c r="S56" s="73"/>
      <c r="T56" s="73"/>
      <c r="U56" s="75"/>
      <c r="V56" s="75" t="s">
        <v>125</v>
      </c>
      <c r="W56" s="70"/>
      <c r="X56" s="70"/>
    </row>
    <row r="57" spans="1:24" s="76" customFormat="1" ht="102" customHeight="1" x14ac:dyDescent="0.25">
      <c r="A57" s="70" t="s">
        <v>391</v>
      </c>
      <c r="B57" s="71" t="s">
        <v>114</v>
      </c>
      <c r="C57" s="72" t="s">
        <v>314</v>
      </c>
      <c r="D57" s="71" t="s">
        <v>352</v>
      </c>
      <c r="E57" s="71" t="s">
        <v>381</v>
      </c>
      <c r="F57" s="70" t="s">
        <v>118</v>
      </c>
      <c r="G57" s="70" t="s">
        <v>5</v>
      </c>
      <c r="H57" s="70" t="s">
        <v>9</v>
      </c>
      <c r="I57" s="70" t="s">
        <v>30</v>
      </c>
      <c r="J57" s="70" t="s">
        <v>392</v>
      </c>
      <c r="K57" s="70">
        <v>1</v>
      </c>
      <c r="L57" s="71" t="s">
        <v>383</v>
      </c>
      <c r="M57" s="70" t="s">
        <v>10</v>
      </c>
      <c r="N57" s="70"/>
      <c r="O57" s="70" t="s">
        <v>121</v>
      </c>
      <c r="P57" s="74" t="s">
        <v>393</v>
      </c>
      <c r="Q57" s="74" t="s">
        <v>394</v>
      </c>
      <c r="R57" s="74" t="s">
        <v>395</v>
      </c>
      <c r="S57" s="73"/>
      <c r="T57" s="73"/>
      <c r="U57" s="75"/>
      <c r="V57" s="75" t="s">
        <v>125</v>
      </c>
      <c r="W57" s="70"/>
      <c r="X57" s="70"/>
    </row>
    <row r="58" spans="1:24" s="76" customFormat="1" ht="190.2" customHeight="1" x14ac:dyDescent="0.25">
      <c r="A58" s="70" t="s">
        <v>396</v>
      </c>
      <c r="B58" s="71" t="s">
        <v>114</v>
      </c>
      <c r="C58" s="72" t="s">
        <v>314</v>
      </c>
      <c r="D58" s="71" t="s">
        <v>352</v>
      </c>
      <c r="E58" s="71" t="s">
        <v>381</v>
      </c>
      <c r="F58" s="70" t="s">
        <v>118</v>
      </c>
      <c r="G58" s="70" t="s">
        <v>5</v>
      </c>
      <c r="H58" s="70" t="s">
        <v>9</v>
      </c>
      <c r="I58" s="70" t="s">
        <v>30</v>
      </c>
      <c r="J58" s="70" t="s">
        <v>397</v>
      </c>
      <c r="K58" s="70">
        <v>1</v>
      </c>
      <c r="L58" s="71" t="s">
        <v>383</v>
      </c>
      <c r="M58" s="70" t="s">
        <v>10</v>
      </c>
      <c r="N58" s="70"/>
      <c r="O58" s="70" t="s">
        <v>121</v>
      </c>
      <c r="P58" s="74" t="s">
        <v>398</v>
      </c>
      <c r="Q58" s="74" t="s">
        <v>399</v>
      </c>
      <c r="R58" s="74" t="s">
        <v>400</v>
      </c>
      <c r="S58" s="73"/>
      <c r="T58" s="73" t="s">
        <v>401</v>
      </c>
      <c r="U58" s="75" t="s">
        <v>877</v>
      </c>
      <c r="V58" s="75" t="s">
        <v>125</v>
      </c>
      <c r="W58" s="70"/>
      <c r="X58" s="70"/>
    </row>
    <row r="59" spans="1:24" s="76" customFormat="1" ht="159" customHeight="1" x14ac:dyDescent="0.25">
      <c r="A59" s="70" t="s">
        <v>402</v>
      </c>
      <c r="B59" s="71" t="s">
        <v>114</v>
      </c>
      <c r="C59" s="72" t="s">
        <v>314</v>
      </c>
      <c r="D59" s="71" t="s">
        <v>352</v>
      </c>
      <c r="E59" s="71" t="s">
        <v>381</v>
      </c>
      <c r="F59" s="70" t="s">
        <v>118</v>
      </c>
      <c r="G59" s="70" t="s">
        <v>5</v>
      </c>
      <c r="H59" s="70" t="s">
        <v>9</v>
      </c>
      <c r="I59" s="70" t="s">
        <v>30</v>
      </c>
      <c r="J59" s="70" t="s">
        <v>397</v>
      </c>
      <c r="K59" s="70">
        <v>1</v>
      </c>
      <c r="L59" s="71" t="s">
        <v>383</v>
      </c>
      <c r="M59" s="70" t="s">
        <v>10</v>
      </c>
      <c r="N59" s="70"/>
      <c r="O59" s="70" t="s">
        <v>121</v>
      </c>
      <c r="P59" s="74" t="s">
        <v>398</v>
      </c>
      <c r="Q59" s="74" t="s">
        <v>399</v>
      </c>
      <c r="R59" s="74" t="s">
        <v>400</v>
      </c>
      <c r="S59" s="73"/>
      <c r="T59" s="73"/>
      <c r="U59" s="75"/>
      <c r="V59" s="75" t="s">
        <v>125</v>
      </c>
      <c r="W59" s="70"/>
      <c r="X59" s="70"/>
    </row>
    <row r="60" spans="1:24" s="76" customFormat="1" ht="192" customHeight="1" x14ac:dyDescent="0.25">
      <c r="A60" s="70" t="s">
        <v>403</v>
      </c>
      <c r="B60" s="71" t="s">
        <v>114</v>
      </c>
      <c r="C60" s="72" t="s">
        <v>314</v>
      </c>
      <c r="D60" s="71" t="s">
        <v>352</v>
      </c>
      <c r="E60" s="71" t="s">
        <v>381</v>
      </c>
      <c r="F60" s="70" t="s">
        <v>118</v>
      </c>
      <c r="G60" s="70" t="s">
        <v>5</v>
      </c>
      <c r="H60" s="70" t="s">
        <v>9</v>
      </c>
      <c r="I60" s="70" t="s">
        <v>30</v>
      </c>
      <c r="J60" s="70" t="s">
        <v>397</v>
      </c>
      <c r="K60" s="70">
        <v>1</v>
      </c>
      <c r="L60" s="71" t="s">
        <v>383</v>
      </c>
      <c r="M60" s="70" t="s">
        <v>10</v>
      </c>
      <c r="N60" s="70"/>
      <c r="O60" s="70" t="s">
        <v>121</v>
      </c>
      <c r="P60" s="74" t="s">
        <v>398</v>
      </c>
      <c r="Q60" s="74" t="s">
        <v>399</v>
      </c>
      <c r="R60" s="74" t="s">
        <v>400</v>
      </c>
      <c r="S60" s="73"/>
      <c r="T60" s="73"/>
      <c r="U60" s="75"/>
      <c r="V60" s="75" t="s">
        <v>125</v>
      </c>
      <c r="W60" s="70"/>
      <c r="X60" s="70"/>
    </row>
    <row r="61" spans="1:24" s="76" customFormat="1" ht="97.5" customHeight="1" x14ac:dyDescent="0.25">
      <c r="A61" s="70" t="s">
        <v>404</v>
      </c>
      <c r="B61" s="71" t="s">
        <v>114</v>
      </c>
      <c r="C61" s="72" t="s">
        <v>314</v>
      </c>
      <c r="D61" s="71" t="s">
        <v>352</v>
      </c>
      <c r="E61" s="71" t="s">
        <v>381</v>
      </c>
      <c r="F61" s="70" t="s">
        <v>118</v>
      </c>
      <c r="G61" s="70" t="s">
        <v>5</v>
      </c>
      <c r="H61" s="70" t="s">
        <v>9</v>
      </c>
      <c r="I61" s="70" t="s">
        <v>30</v>
      </c>
      <c r="J61" s="70" t="s">
        <v>397</v>
      </c>
      <c r="K61" s="70">
        <v>1</v>
      </c>
      <c r="L61" s="71" t="s">
        <v>383</v>
      </c>
      <c r="M61" s="70" t="s">
        <v>10</v>
      </c>
      <c r="N61" s="70"/>
      <c r="O61" s="70" t="s">
        <v>121</v>
      </c>
      <c r="P61" s="74" t="s">
        <v>398</v>
      </c>
      <c r="Q61" s="74" t="s">
        <v>405</v>
      </c>
      <c r="R61" s="74" t="s">
        <v>406</v>
      </c>
      <c r="S61" s="73"/>
      <c r="T61" s="73"/>
      <c r="U61" s="75"/>
      <c r="V61" s="75" t="s">
        <v>125</v>
      </c>
      <c r="W61" s="70"/>
      <c r="X61" s="70"/>
    </row>
    <row r="62" spans="1:24" s="76" customFormat="1" ht="157.5" customHeight="1" x14ac:dyDescent="0.25">
      <c r="A62" s="70" t="s">
        <v>407</v>
      </c>
      <c r="B62" s="71" t="s">
        <v>114</v>
      </c>
      <c r="C62" s="72" t="s">
        <v>314</v>
      </c>
      <c r="D62" s="71" t="s">
        <v>352</v>
      </c>
      <c r="E62" s="71" t="s">
        <v>381</v>
      </c>
      <c r="F62" s="70" t="s">
        <v>118</v>
      </c>
      <c r="G62" s="70" t="s">
        <v>5</v>
      </c>
      <c r="H62" s="70" t="s">
        <v>9</v>
      </c>
      <c r="I62" s="70" t="s">
        <v>30</v>
      </c>
      <c r="J62" s="70" t="s">
        <v>397</v>
      </c>
      <c r="K62" s="70">
        <v>1</v>
      </c>
      <c r="L62" s="71" t="s">
        <v>383</v>
      </c>
      <c r="M62" s="70" t="s">
        <v>20</v>
      </c>
      <c r="N62" s="70"/>
      <c r="O62" s="70" t="s">
        <v>121</v>
      </c>
      <c r="P62" s="74" t="s">
        <v>408</v>
      </c>
      <c r="Q62" s="74" t="s">
        <v>409</v>
      </c>
      <c r="R62" s="74" t="s">
        <v>410</v>
      </c>
      <c r="S62" s="73"/>
      <c r="T62" s="73"/>
      <c r="U62" s="75"/>
      <c r="V62" s="75" t="s">
        <v>125</v>
      </c>
      <c r="W62" s="70"/>
      <c r="X62" s="70"/>
    </row>
    <row r="63" spans="1:24" s="76" customFormat="1" ht="128.25" customHeight="1" x14ac:dyDescent="0.25">
      <c r="A63" s="70" t="s">
        <v>411</v>
      </c>
      <c r="B63" s="71" t="s">
        <v>114</v>
      </c>
      <c r="C63" s="72" t="s">
        <v>314</v>
      </c>
      <c r="D63" s="71" t="s">
        <v>352</v>
      </c>
      <c r="E63" s="71" t="s">
        <v>412</v>
      </c>
      <c r="F63" s="70" t="s">
        <v>118</v>
      </c>
      <c r="G63" s="70" t="s">
        <v>5</v>
      </c>
      <c r="H63" s="70" t="s">
        <v>9</v>
      </c>
      <c r="I63" s="70" t="s">
        <v>30</v>
      </c>
      <c r="J63" s="70" t="s">
        <v>413</v>
      </c>
      <c r="K63" s="70">
        <v>1</v>
      </c>
      <c r="L63" s="71" t="s">
        <v>388</v>
      </c>
      <c r="M63" s="70" t="s">
        <v>16</v>
      </c>
      <c r="N63" s="70"/>
      <c r="O63" s="70" t="s">
        <v>121</v>
      </c>
      <c r="P63" s="74" t="s">
        <v>414</v>
      </c>
      <c r="Q63" s="74" t="s">
        <v>415</v>
      </c>
      <c r="R63" s="74" t="s">
        <v>416</v>
      </c>
      <c r="S63" s="73"/>
      <c r="T63" s="73"/>
      <c r="U63" s="75"/>
      <c r="V63" s="75" t="s">
        <v>125</v>
      </c>
      <c r="W63" s="70"/>
      <c r="X63" s="70"/>
    </row>
    <row r="64" spans="1:24" s="76" customFormat="1" ht="119.25" customHeight="1" x14ac:dyDescent="0.25">
      <c r="A64" s="70" t="s">
        <v>417</v>
      </c>
      <c r="B64" s="71" t="s">
        <v>114</v>
      </c>
      <c r="C64" s="72" t="s">
        <v>314</v>
      </c>
      <c r="D64" s="71" t="s">
        <v>352</v>
      </c>
      <c r="E64" s="71" t="s">
        <v>412</v>
      </c>
      <c r="F64" s="70" t="s">
        <v>118</v>
      </c>
      <c r="G64" s="70" t="s">
        <v>5</v>
      </c>
      <c r="H64" s="70" t="s">
        <v>9</v>
      </c>
      <c r="I64" s="70" t="s">
        <v>30</v>
      </c>
      <c r="J64" s="70" t="s">
        <v>418</v>
      </c>
      <c r="K64" s="70">
        <v>1</v>
      </c>
      <c r="L64" s="71" t="s">
        <v>360</v>
      </c>
      <c r="M64" s="70" t="s">
        <v>10</v>
      </c>
      <c r="N64" s="70"/>
      <c r="O64" s="70" t="s">
        <v>121</v>
      </c>
      <c r="P64" s="74" t="s">
        <v>419</v>
      </c>
      <c r="Q64" s="74" t="s">
        <v>420</v>
      </c>
      <c r="R64" s="74" t="s">
        <v>421</v>
      </c>
      <c r="S64" s="73"/>
      <c r="T64" s="73"/>
      <c r="U64" s="75"/>
      <c r="V64" s="75" t="s">
        <v>125</v>
      </c>
      <c r="W64" s="70"/>
      <c r="X64" s="70"/>
    </row>
    <row r="65" spans="1:24" s="76" customFormat="1" ht="114" customHeight="1" x14ac:dyDescent="0.25">
      <c r="A65" s="70" t="s">
        <v>422</v>
      </c>
      <c r="B65" s="71" t="s">
        <v>114</v>
      </c>
      <c r="C65" s="72" t="s">
        <v>314</v>
      </c>
      <c r="D65" s="71" t="s">
        <v>352</v>
      </c>
      <c r="E65" s="71" t="s">
        <v>412</v>
      </c>
      <c r="F65" s="70" t="s">
        <v>118</v>
      </c>
      <c r="G65" s="70" t="s">
        <v>5</v>
      </c>
      <c r="H65" s="70" t="s">
        <v>9</v>
      </c>
      <c r="I65" s="70" t="s">
        <v>30</v>
      </c>
      <c r="J65" s="70" t="s">
        <v>423</v>
      </c>
      <c r="K65" s="70">
        <v>1</v>
      </c>
      <c r="L65" s="71" t="s">
        <v>424</v>
      </c>
      <c r="M65" s="70" t="s">
        <v>10</v>
      </c>
      <c r="N65" s="70"/>
      <c r="O65" s="70" t="s">
        <v>121</v>
      </c>
      <c r="P65" s="74" t="s">
        <v>425</v>
      </c>
      <c r="Q65" s="74" t="s">
        <v>426</v>
      </c>
      <c r="R65" s="74" t="s">
        <v>427</v>
      </c>
      <c r="S65" s="73"/>
      <c r="T65" s="73"/>
      <c r="U65" s="75"/>
      <c r="V65" s="75" t="s">
        <v>125</v>
      </c>
      <c r="W65" s="70"/>
      <c r="X65" s="70"/>
    </row>
    <row r="66" spans="1:24" s="76" customFormat="1" ht="114.75" customHeight="1" x14ac:dyDescent="0.25">
      <c r="A66" s="70" t="s">
        <v>428</v>
      </c>
      <c r="B66" s="71" t="s">
        <v>114</v>
      </c>
      <c r="C66" s="72" t="s">
        <v>314</v>
      </c>
      <c r="D66" s="71" t="s">
        <v>352</v>
      </c>
      <c r="E66" s="71" t="s">
        <v>429</v>
      </c>
      <c r="F66" s="70" t="s">
        <v>118</v>
      </c>
      <c r="G66" s="70" t="s">
        <v>6</v>
      </c>
      <c r="H66" s="70" t="s">
        <v>9</v>
      </c>
      <c r="I66" s="70" t="s">
        <v>30</v>
      </c>
      <c r="J66" s="70" t="s">
        <v>47</v>
      </c>
      <c r="K66" s="70">
        <v>1</v>
      </c>
      <c r="L66" s="71" t="s">
        <v>430</v>
      </c>
      <c r="M66" s="70" t="s">
        <v>17</v>
      </c>
      <c r="N66" s="70"/>
      <c r="O66" s="70" t="s">
        <v>121</v>
      </c>
      <c r="P66" s="74" t="s">
        <v>431</v>
      </c>
      <c r="Q66" s="74" t="s">
        <v>432</v>
      </c>
      <c r="R66" s="74" t="s">
        <v>433</v>
      </c>
      <c r="S66" s="73"/>
      <c r="T66" s="73"/>
      <c r="U66" s="75"/>
      <c r="V66" s="75" t="s">
        <v>125</v>
      </c>
      <c r="W66" s="70"/>
      <c r="X66" s="70"/>
    </row>
    <row r="67" spans="1:24" s="76" customFormat="1" ht="57.6" x14ac:dyDescent="0.25">
      <c r="A67" s="70" t="s">
        <v>434</v>
      </c>
      <c r="B67" s="71" t="s">
        <v>114</v>
      </c>
      <c r="C67" s="72" t="s">
        <v>314</v>
      </c>
      <c r="D67" s="71" t="s">
        <v>352</v>
      </c>
      <c r="E67" s="71" t="s">
        <v>429</v>
      </c>
      <c r="F67" s="70" t="s">
        <v>118</v>
      </c>
      <c r="G67" s="70" t="s">
        <v>6</v>
      </c>
      <c r="H67" s="70" t="s">
        <v>9</v>
      </c>
      <c r="I67" s="70" t="s">
        <v>30</v>
      </c>
      <c r="J67" s="70" t="s">
        <v>47</v>
      </c>
      <c r="K67" s="70">
        <v>1</v>
      </c>
      <c r="L67" s="71" t="s">
        <v>430</v>
      </c>
      <c r="M67" s="70" t="s">
        <v>14</v>
      </c>
      <c r="N67" s="70"/>
      <c r="O67" s="70" t="s">
        <v>121</v>
      </c>
      <c r="P67" s="74" t="s">
        <v>435</v>
      </c>
      <c r="Q67" s="74" t="s">
        <v>436</v>
      </c>
      <c r="R67" s="74" t="s">
        <v>437</v>
      </c>
      <c r="S67" s="73"/>
      <c r="T67" s="73"/>
      <c r="U67" s="75"/>
      <c r="V67" s="75" t="s">
        <v>125</v>
      </c>
      <c r="W67" s="70"/>
      <c r="X67" s="70"/>
    </row>
    <row r="68" spans="1:24" s="76" customFormat="1" ht="72" x14ac:dyDescent="0.25">
      <c r="A68" s="70" t="s">
        <v>438</v>
      </c>
      <c r="B68" s="71" t="s">
        <v>114</v>
      </c>
      <c r="C68" s="72" t="s">
        <v>314</v>
      </c>
      <c r="D68" s="71" t="s">
        <v>352</v>
      </c>
      <c r="E68" s="71" t="s">
        <v>429</v>
      </c>
      <c r="F68" s="70" t="s">
        <v>118</v>
      </c>
      <c r="G68" s="70" t="s">
        <v>5</v>
      </c>
      <c r="H68" s="70" t="s">
        <v>9</v>
      </c>
      <c r="I68" s="70" t="s">
        <v>30</v>
      </c>
      <c r="J68" s="70" t="s">
        <v>47</v>
      </c>
      <c r="K68" s="70">
        <v>1</v>
      </c>
      <c r="L68" s="71" t="s">
        <v>430</v>
      </c>
      <c r="M68" s="70" t="s">
        <v>14</v>
      </c>
      <c r="N68" s="77" t="s">
        <v>182</v>
      </c>
      <c r="O68" s="70" t="s">
        <v>121</v>
      </c>
      <c r="P68" s="74" t="s">
        <v>439</v>
      </c>
      <c r="Q68" s="74" t="s">
        <v>440</v>
      </c>
      <c r="R68" s="74" t="s">
        <v>441</v>
      </c>
      <c r="S68" s="73"/>
      <c r="T68" s="73"/>
      <c r="U68" s="75" t="s">
        <v>876</v>
      </c>
      <c r="V68" s="75" t="s">
        <v>125</v>
      </c>
      <c r="W68" s="70"/>
      <c r="X68" s="70"/>
    </row>
    <row r="69" spans="1:24" s="76" customFormat="1" ht="57.6" x14ac:dyDescent="0.25">
      <c r="A69" s="70" t="s">
        <v>442</v>
      </c>
      <c r="B69" s="71" t="s">
        <v>114</v>
      </c>
      <c r="C69" s="72" t="s">
        <v>314</v>
      </c>
      <c r="D69" s="71" t="s">
        <v>352</v>
      </c>
      <c r="E69" s="71" t="s">
        <v>429</v>
      </c>
      <c r="F69" s="70" t="s">
        <v>118</v>
      </c>
      <c r="G69" s="70" t="s">
        <v>5</v>
      </c>
      <c r="H69" s="70" t="s">
        <v>9</v>
      </c>
      <c r="I69" s="70" t="s">
        <v>30</v>
      </c>
      <c r="J69" s="70" t="s">
        <v>47</v>
      </c>
      <c r="K69" s="70">
        <v>1</v>
      </c>
      <c r="L69" s="71" t="s">
        <v>430</v>
      </c>
      <c r="M69" s="70" t="s">
        <v>13</v>
      </c>
      <c r="N69" s="70"/>
      <c r="O69" s="70" t="s">
        <v>121</v>
      </c>
      <c r="P69" s="74" t="s">
        <v>443</v>
      </c>
      <c r="Q69" s="74" t="s">
        <v>444</v>
      </c>
      <c r="R69" s="74" t="s">
        <v>445</v>
      </c>
      <c r="S69" s="73"/>
      <c r="T69" s="73"/>
      <c r="U69" s="75"/>
      <c r="V69" s="75" t="s">
        <v>125</v>
      </c>
      <c r="W69" s="70"/>
      <c r="X69" s="70"/>
    </row>
    <row r="70" spans="1:24" s="76" customFormat="1" ht="157.5" customHeight="1" x14ac:dyDescent="0.25">
      <c r="A70" s="70" t="s">
        <v>446</v>
      </c>
      <c r="B70" s="71" t="s">
        <v>114</v>
      </c>
      <c r="C70" s="72" t="s">
        <v>314</v>
      </c>
      <c r="D70" s="71" t="s">
        <v>352</v>
      </c>
      <c r="E70" s="71" t="s">
        <v>429</v>
      </c>
      <c r="F70" s="70" t="s">
        <v>118</v>
      </c>
      <c r="G70" s="70" t="s">
        <v>5</v>
      </c>
      <c r="H70" s="70" t="s">
        <v>9</v>
      </c>
      <c r="I70" s="70" t="s">
        <v>30</v>
      </c>
      <c r="J70" s="70" t="s">
        <v>47</v>
      </c>
      <c r="K70" s="70">
        <v>1</v>
      </c>
      <c r="L70" s="71" t="s">
        <v>430</v>
      </c>
      <c r="M70" s="70" t="s">
        <v>13</v>
      </c>
      <c r="N70" s="70"/>
      <c r="O70" s="70" t="s">
        <v>121</v>
      </c>
      <c r="P70" s="74" t="s">
        <v>443</v>
      </c>
      <c r="Q70" s="74" t="s">
        <v>444</v>
      </c>
      <c r="R70" s="74" t="s">
        <v>445</v>
      </c>
      <c r="S70" s="73"/>
      <c r="T70" s="73"/>
      <c r="U70" s="75"/>
      <c r="V70" s="75" t="s">
        <v>125</v>
      </c>
      <c r="W70" s="70"/>
      <c r="X70" s="70"/>
    </row>
    <row r="71" spans="1:24" s="76" customFormat="1" ht="57.6" x14ac:dyDescent="0.25">
      <c r="A71" s="70" t="s">
        <v>447</v>
      </c>
      <c r="B71" s="71" t="s">
        <v>114</v>
      </c>
      <c r="C71" s="72" t="s">
        <v>314</v>
      </c>
      <c r="D71" s="71" t="s">
        <v>352</v>
      </c>
      <c r="E71" s="71" t="s">
        <v>429</v>
      </c>
      <c r="F71" s="70" t="s">
        <v>118</v>
      </c>
      <c r="G71" s="70" t="s">
        <v>5</v>
      </c>
      <c r="H71" s="70" t="s">
        <v>9</v>
      </c>
      <c r="I71" s="70" t="s">
        <v>30</v>
      </c>
      <c r="J71" s="70" t="s">
        <v>47</v>
      </c>
      <c r="K71" s="70">
        <v>1</v>
      </c>
      <c r="L71" s="71" t="s">
        <v>430</v>
      </c>
      <c r="M71" s="70" t="s">
        <v>10</v>
      </c>
      <c r="N71" s="70"/>
      <c r="O71" s="70" t="s">
        <v>121</v>
      </c>
      <c r="P71" s="74" t="s">
        <v>448</v>
      </c>
      <c r="Q71" s="74" t="s">
        <v>449</v>
      </c>
      <c r="R71" s="74" t="s">
        <v>445</v>
      </c>
      <c r="S71" s="73"/>
      <c r="T71" s="73"/>
      <c r="U71" s="75"/>
      <c r="V71" s="75" t="s">
        <v>125</v>
      </c>
      <c r="W71" s="70"/>
      <c r="X71" s="70"/>
    </row>
    <row r="72" spans="1:24" s="76" customFormat="1" ht="246" customHeight="1" x14ac:dyDescent="0.25">
      <c r="A72" s="70" t="s">
        <v>450</v>
      </c>
      <c r="B72" s="71" t="s">
        <v>114</v>
      </c>
      <c r="C72" s="72" t="s">
        <v>314</v>
      </c>
      <c r="D72" s="71" t="s">
        <v>352</v>
      </c>
      <c r="E72" s="71" t="s">
        <v>429</v>
      </c>
      <c r="F72" s="70" t="s">
        <v>118</v>
      </c>
      <c r="G72" s="70" t="s">
        <v>5</v>
      </c>
      <c r="H72" s="70" t="s">
        <v>9</v>
      </c>
      <c r="I72" s="70" t="s">
        <v>30</v>
      </c>
      <c r="J72" s="70" t="s">
        <v>47</v>
      </c>
      <c r="K72" s="70">
        <v>1</v>
      </c>
      <c r="L72" s="71" t="s">
        <v>430</v>
      </c>
      <c r="M72" s="70" t="s">
        <v>26</v>
      </c>
      <c r="N72" s="70"/>
      <c r="O72" s="70" t="s">
        <v>121</v>
      </c>
      <c r="P72" s="74" t="s">
        <v>451</v>
      </c>
      <c r="Q72" s="74" t="s">
        <v>452</v>
      </c>
      <c r="R72" s="74" t="s">
        <v>445</v>
      </c>
      <c r="S72" s="73"/>
      <c r="T72" s="73"/>
      <c r="U72" s="75"/>
      <c r="V72" s="75" t="s">
        <v>125</v>
      </c>
      <c r="W72" s="70"/>
      <c r="X72" s="70"/>
    </row>
    <row r="73" spans="1:24" s="76" customFormat="1" ht="157.5" customHeight="1" x14ac:dyDescent="0.25">
      <c r="A73" s="70" t="s">
        <v>453</v>
      </c>
      <c r="B73" s="71" t="s">
        <v>114</v>
      </c>
      <c r="C73" s="72" t="s">
        <v>314</v>
      </c>
      <c r="D73" s="71" t="s">
        <v>352</v>
      </c>
      <c r="E73" s="71" t="s">
        <v>429</v>
      </c>
      <c r="F73" s="70" t="s">
        <v>118</v>
      </c>
      <c r="G73" s="70" t="s">
        <v>5</v>
      </c>
      <c r="H73" s="70" t="s">
        <v>9</v>
      </c>
      <c r="I73" s="70" t="s">
        <v>30</v>
      </c>
      <c r="J73" s="70" t="s">
        <v>47</v>
      </c>
      <c r="K73" s="70">
        <v>1</v>
      </c>
      <c r="L73" s="71" t="s">
        <v>430</v>
      </c>
      <c r="M73" s="70" t="s">
        <v>18</v>
      </c>
      <c r="N73" s="70"/>
      <c r="O73" s="70" t="s">
        <v>121</v>
      </c>
      <c r="P73" s="74" t="s">
        <v>454</v>
      </c>
      <c r="Q73" s="74" t="s">
        <v>452</v>
      </c>
      <c r="R73" s="74" t="s">
        <v>445</v>
      </c>
      <c r="S73" s="73"/>
      <c r="T73" s="73"/>
      <c r="U73" s="75"/>
      <c r="V73" s="75" t="s">
        <v>125</v>
      </c>
      <c r="W73" s="70"/>
      <c r="X73" s="70"/>
    </row>
    <row r="74" spans="1:24" s="76" customFormat="1" ht="109.5" customHeight="1" x14ac:dyDescent="0.25">
      <c r="A74" s="70" t="s">
        <v>455</v>
      </c>
      <c r="B74" s="71" t="s">
        <v>114</v>
      </c>
      <c r="C74" s="72" t="s">
        <v>314</v>
      </c>
      <c r="D74" s="71" t="s">
        <v>352</v>
      </c>
      <c r="E74" s="71" t="s">
        <v>429</v>
      </c>
      <c r="F74" s="70" t="s">
        <v>118</v>
      </c>
      <c r="G74" s="70" t="s">
        <v>5</v>
      </c>
      <c r="H74" s="70" t="s">
        <v>9</v>
      </c>
      <c r="I74" s="70" t="s">
        <v>30</v>
      </c>
      <c r="J74" s="70" t="s">
        <v>47</v>
      </c>
      <c r="K74" s="70">
        <v>1</v>
      </c>
      <c r="L74" s="71" t="s">
        <v>430</v>
      </c>
      <c r="M74" s="70" t="s">
        <v>27</v>
      </c>
      <c r="N74" s="70"/>
      <c r="O74" s="70" t="s">
        <v>121</v>
      </c>
      <c r="P74" s="74" t="s">
        <v>456</v>
      </c>
      <c r="Q74" s="74" t="s">
        <v>444</v>
      </c>
      <c r="R74" s="74" t="s">
        <v>457</v>
      </c>
      <c r="S74" s="73"/>
      <c r="T74" s="73"/>
      <c r="U74" s="75"/>
      <c r="V74" s="75" t="s">
        <v>125</v>
      </c>
      <c r="W74" s="70"/>
      <c r="X74" s="70"/>
    </row>
    <row r="75" spans="1:24" s="76" customFormat="1" ht="163.5" customHeight="1" x14ac:dyDescent="0.25">
      <c r="A75" s="70" t="s">
        <v>458</v>
      </c>
      <c r="B75" s="71" t="s">
        <v>114</v>
      </c>
      <c r="C75" s="72" t="s">
        <v>314</v>
      </c>
      <c r="D75" s="71" t="s">
        <v>352</v>
      </c>
      <c r="E75" s="71" t="s">
        <v>429</v>
      </c>
      <c r="F75" s="70" t="s">
        <v>118</v>
      </c>
      <c r="G75" s="70" t="s">
        <v>5</v>
      </c>
      <c r="H75" s="70" t="s">
        <v>9</v>
      </c>
      <c r="I75" s="70" t="s">
        <v>30</v>
      </c>
      <c r="J75" s="70" t="s">
        <v>459</v>
      </c>
      <c r="K75" s="70">
        <v>1</v>
      </c>
      <c r="L75" s="71" t="s">
        <v>383</v>
      </c>
      <c r="M75" s="70" t="s">
        <v>10</v>
      </c>
      <c r="N75" s="70"/>
      <c r="O75" s="70" t="s">
        <v>121</v>
      </c>
      <c r="P75" s="74" t="s">
        <v>460</v>
      </c>
      <c r="Q75" s="74" t="s">
        <v>440</v>
      </c>
      <c r="R75" s="74" t="s">
        <v>461</v>
      </c>
      <c r="S75" s="73"/>
      <c r="T75" s="73"/>
      <c r="U75" s="75"/>
      <c r="V75" s="75" t="s">
        <v>125</v>
      </c>
      <c r="W75" s="70"/>
      <c r="X75" s="70"/>
    </row>
    <row r="76" spans="1:24" s="76" customFormat="1" ht="144" customHeight="1" x14ac:dyDescent="0.25">
      <c r="A76" s="70" t="s">
        <v>462</v>
      </c>
      <c r="B76" s="71" t="s">
        <v>114</v>
      </c>
      <c r="C76" s="72" t="s">
        <v>314</v>
      </c>
      <c r="D76" s="71" t="s">
        <v>352</v>
      </c>
      <c r="E76" s="71" t="s">
        <v>463</v>
      </c>
      <c r="F76" s="70" t="s">
        <v>118</v>
      </c>
      <c r="G76" s="70" t="s">
        <v>5</v>
      </c>
      <c r="H76" s="70" t="s">
        <v>9</v>
      </c>
      <c r="I76" s="70" t="s">
        <v>30</v>
      </c>
      <c r="J76" s="70" t="s">
        <v>464</v>
      </c>
      <c r="K76" s="70">
        <v>1</v>
      </c>
      <c r="L76" s="71" t="s">
        <v>388</v>
      </c>
      <c r="M76" s="70" t="s">
        <v>10</v>
      </c>
      <c r="N76" s="70"/>
      <c r="O76" s="70" t="s">
        <v>121</v>
      </c>
      <c r="P76" s="74" t="s">
        <v>465</v>
      </c>
      <c r="Q76" s="74" t="s">
        <v>466</v>
      </c>
      <c r="R76" s="74" t="s">
        <v>467</v>
      </c>
      <c r="S76" s="73"/>
      <c r="T76" s="73"/>
      <c r="U76" s="75"/>
      <c r="V76" s="75" t="s">
        <v>125</v>
      </c>
      <c r="W76" s="70"/>
      <c r="X76" s="70"/>
    </row>
    <row r="77" spans="1:24" s="76" customFormat="1" ht="210" customHeight="1" x14ac:dyDescent="0.25">
      <c r="A77" s="70" t="s">
        <v>468</v>
      </c>
      <c r="B77" s="71" t="s">
        <v>114</v>
      </c>
      <c r="C77" s="72" t="s">
        <v>314</v>
      </c>
      <c r="D77" s="71" t="s">
        <v>352</v>
      </c>
      <c r="E77" s="71" t="s">
        <v>463</v>
      </c>
      <c r="F77" s="70" t="s">
        <v>128</v>
      </c>
      <c r="G77" s="70" t="s">
        <v>79</v>
      </c>
      <c r="H77" s="70" t="s">
        <v>9</v>
      </c>
      <c r="I77" s="70" t="s">
        <v>81</v>
      </c>
      <c r="J77" s="70" t="s">
        <v>84</v>
      </c>
      <c r="K77" s="70">
        <v>1</v>
      </c>
      <c r="L77" s="71" t="s">
        <v>388</v>
      </c>
      <c r="M77" s="70" t="s">
        <v>85</v>
      </c>
      <c r="N77" s="70"/>
      <c r="O77" s="70" t="s">
        <v>121</v>
      </c>
      <c r="P77" s="74" t="s">
        <v>389</v>
      </c>
      <c r="Q77" s="74" t="s">
        <v>78</v>
      </c>
      <c r="R77" s="74" t="s">
        <v>469</v>
      </c>
      <c r="S77" s="73"/>
      <c r="T77" s="73"/>
      <c r="U77" s="75"/>
      <c r="V77" s="75" t="s">
        <v>125</v>
      </c>
      <c r="W77" s="70"/>
      <c r="X77" s="70"/>
    </row>
    <row r="78" spans="1:24" s="76" customFormat="1" ht="129.75" customHeight="1" x14ac:dyDescent="0.25">
      <c r="A78" s="70" t="s">
        <v>470</v>
      </c>
      <c r="B78" s="71" t="s">
        <v>114</v>
      </c>
      <c r="C78" s="72" t="s">
        <v>314</v>
      </c>
      <c r="D78" s="71" t="s">
        <v>352</v>
      </c>
      <c r="E78" s="71" t="s">
        <v>463</v>
      </c>
      <c r="F78" s="70" t="s">
        <v>118</v>
      </c>
      <c r="G78" s="70" t="s">
        <v>5</v>
      </c>
      <c r="H78" s="70" t="s">
        <v>9</v>
      </c>
      <c r="I78" s="70" t="s">
        <v>30</v>
      </c>
      <c r="J78" s="70" t="s">
        <v>471</v>
      </c>
      <c r="K78" s="70">
        <v>1</v>
      </c>
      <c r="L78" s="71" t="s">
        <v>388</v>
      </c>
      <c r="M78" s="70" t="s">
        <v>10</v>
      </c>
      <c r="N78" s="70"/>
      <c r="O78" s="70" t="s">
        <v>121</v>
      </c>
      <c r="P78" s="74" t="s">
        <v>472</v>
      </c>
      <c r="Q78" s="74" t="s">
        <v>473</v>
      </c>
      <c r="R78" s="74" t="s">
        <v>474</v>
      </c>
      <c r="S78" s="73"/>
      <c r="T78" s="73"/>
      <c r="U78" s="75"/>
      <c r="V78" s="75" t="s">
        <v>125</v>
      </c>
      <c r="W78" s="70"/>
      <c r="X78" s="70"/>
    </row>
    <row r="79" spans="1:24" s="76" customFormat="1" ht="72" x14ac:dyDescent="0.25">
      <c r="A79" s="70" t="s">
        <v>475</v>
      </c>
      <c r="B79" s="71" t="s">
        <v>114</v>
      </c>
      <c r="C79" s="72" t="s">
        <v>314</v>
      </c>
      <c r="D79" s="71" t="s">
        <v>352</v>
      </c>
      <c r="E79" s="71" t="s">
        <v>463</v>
      </c>
      <c r="F79" s="70" t="s">
        <v>118</v>
      </c>
      <c r="G79" s="70" t="s">
        <v>5</v>
      </c>
      <c r="H79" s="70" t="s">
        <v>9</v>
      </c>
      <c r="I79" s="70" t="s">
        <v>30</v>
      </c>
      <c r="J79" s="70" t="s">
        <v>471</v>
      </c>
      <c r="K79" s="70">
        <v>1</v>
      </c>
      <c r="L79" s="71" t="s">
        <v>388</v>
      </c>
      <c r="M79" s="70" t="s">
        <v>29</v>
      </c>
      <c r="N79" s="70"/>
      <c r="O79" s="70" t="s">
        <v>121</v>
      </c>
      <c r="P79" s="74" t="s">
        <v>472</v>
      </c>
      <c r="Q79" s="74" t="s">
        <v>473</v>
      </c>
      <c r="R79" s="74" t="s">
        <v>474</v>
      </c>
      <c r="S79" s="73"/>
      <c r="T79" s="73"/>
      <c r="U79" s="75"/>
      <c r="V79" s="75" t="s">
        <v>125</v>
      </c>
      <c r="W79" s="70"/>
      <c r="X79" s="70"/>
    </row>
    <row r="80" spans="1:24" s="76" customFormat="1" ht="120.75" customHeight="1" x14ac:dyDescent="0.25">
      <c r="A80" s="70" t="s">
        <v>476</v>
      </c>
      <c r="B80" s="71" t="s">
        <v>114</v>
      </c>
      <c r="C80" s="72" t="s">
        <v>314</v>
      </c>
      <c r="D80" s="71" t="s">
        <v>352</v>
      </c>
      <c r="E80" s="71" t="s">
        <v>463</v>
      </c>
      <c r="F80" s="70" t="s">
        <v>118</v>
      </c>
      <c r="G80" s="70" t="s">
        <v>5</v>
      </c>
      <c r="H80" s="70" t="s">
        <v>9</v>
      </c>
      <c r="I80" s="70" t="s">
        <v>30</v>
      </c>
      <c r="J80" s="70" t="s">
        <v>471</v>
      </c>
      <c r="K80" s="70">
        <v>1</v>
      </c>
      <c r="L80" s="71" t="s">
        <v>388</v>
      </c>
      <c r="M80" s="70" t="s">
        <v>82</v>
      </c>
      <c r="N80" s="70"/>
      <c r="O80" s="70" t="s">
        <v>121</v>
      </c>
      <c r="P80" s="74" t="s">
        <v>477</v>
      </c>
      <c r="Q80" s="74" t="s">
        <v>473</v>
      </c>
      <c r="R80" s="74" t="s">
        <v>474</v>
      </c>
      <c r="S80" s="73"/>
      <c r="T80" s="73"/>
      <c r="U80" s="75"/>
      <c r="V80" s="75" t="s">
        <v>125</v>
      </c>
      <c r="W80" s="70"/>
      <c r="X80" s="70"/>
    </row>
    <row r="81" spans="1:24" s="76" customFormat="1" ht="315.75" customHeight="1" x14ac:dyDescent="0.25">
      <c r="A81" s="70" t="s">
        <v>478</v>
      </c>
      <c r="B81" s="71" t="s">
        <v>114</v>
      </c>
      <c r="C81" s="72" t="s">
        <v>314</v>
      </c>
      <c r="D81" s="71" t="s">
        <v>479</v>
      </c>
      <c r="E81" s="71" t="s">
        <v>480</v>
      </c>
      <c r="F81" s="70" t="s">
        <v>118</v>
      </c>
      <c r="G81" s="70" t="s">
        <v>5</v>
      </c>
      <c r="H81" s="70" t="s">
        <v>9</v>
      </c>
      <c r="I81" s="70" t="s">
        <v>30</v>
      </c>
      <c r="J81" s="70" t="s">
        <v>481</v>
      </c>
      <c r="K81" s="70">
        <v>1</v>
      </c>
      <c r="L81" s="71" t="s">
        <v>482</v>
      </c>
      <c r="M81" s="70" t="s">
        <v>10</v>
      </c>
      <c r="N81" s="70"/>
      <c r="O81" s="70" t="s">
        <v>121</v>
      </c>
      <c r="P81" s="74" t="s">
        <v>483</v>
      </c>
      <c r="Q81" s="74" t="s">
        <v>484</v>
      </c>
      <c r="R81" s="74" t="s">
        <v>485</v>
      </c>
      <c r="S81" s="73"/>
      <c r="T81" s="73"/>
      <c r="U81" s="75"/>
      <c r="V81" s="75" t="s">
        <v>125</v>
      </c>
      <c r="W81" s="70"/>
      <c r="X81" s="70"/>
    </row>
    <row r="82" spans="1:24" s="76" customFormat="1" ht="226.5" customHeight="1" x14ac:dyDescent="0.25">
      <c r="A82" s="70" t="s">
        <v>486</v>
      </c>
      <c r="B82" s="71" t="s">
        <v>114</v>
      </c>
      <c r="C82" s="72" t="s">
        <v>314</v>
      </c>
      <c r="D82" s="71" t="s">
        <v>479</v>
      </c>
      <c r="E82" s="71" t="s">
        <v>487</v>
      </c>
      <c r="F82" s="70" t="s">
        <v>143</v>
      </c>
      <c r="G82" s="70" t="s">
        <v>144</v>
      </c>
      <c r="H82" s="70" t="s">
        <v>9</v>
      </c>
      <c r="I82" s="70" t="s">
        <v>30</v>
      </c>
      <c r="J82" s="70" t="s">
        <v>488</v>
      </c>
      <c r="K82" s="70">
        <v>1</v>
      </c>
      <c r="L82" s="71" t="s">
        <v>489</v>
      </c>
      <c r="M82" s="70" t="s">
        <v>10</v>
      </c>
      <c r="N82" s="70"/>
      <c r="O82" s="70" t="s">
        <v>121</v>
      </c>
      <c r="P82" s="74" t="s">
        <v>490</v>
      </c>
      <c r="Q82" s="74" t="s">
        <v>491</v>
      </c>
      <c r="R82" s="74" t="s">
        <v>492</v>
      </c>
      <c r="S82" s="73"/>
      <c r="T82" s="73"/>
      <c r="U82" s="75"/>
      <c r="V82" s="75" t="s">
        <v>125</v>
      </c>
      <c r="W82" s="70"/>
      <c r="X82" s="70"/>
    </row>
    <row r="83" spans="1:24" s="76" customFormat="1" ht="175.5" customHeight="1" x14ac:dyDescent="0.25">
      <c r="A83" s="70" t="s">
        <v>493</v>
      </c>
      <c r="B83" s="71" t="s">
        <v>114</v>
      </c>
      <c r="C83" s="72" t="s">
        <v>314</v>
      </c>
      <c r="D83" s="71" t="s">
        <v>479</v>
      </c>
      <c r="E83" s="71" t="s">
        <v>487</v>
      </c>
      <c r="F83" s="70" t="s">
        <v>143</v>
      </c>
      <c r="G83" s="70" t="s">
        <v>144</v>
      </c>
      <c r="H83" s="70" t="s">
        <v>9</v>
      </c>
      <c r="I83" s="70" t="s">
        <v>80</v>
      </c>
      <c r="J83" s="70" t="s">
        <v>494</v>
      </c>
      <c r="K83" s="70">
        <v>1</v>
      </c>
      <c r="L83" s="71" t="s">
        <v>489</v>
      </c>
      <c r="M83" s="70" t="s">
        <v>10</v>
      </c>
      <c r="N83" s="70"/>
      <c r="O83" s="70" t="s">
        <v>121</v>
      </c>
      <c r="P83" s="74" t="s">
        <v>495</v>
      </c>
      <c r="Q83" s="74" t="s">
        <v>496</v>
      </c>
      <c r="R83" s="74" t="s">
        <v>497</v>
      </c>
      <c r="S83" s="73"/>
      <c r="T83" s="73"/>
      <c r="U83" s="75"/>
      <c r="V83" s="75" t="s">
        <v>125</v>
      </c>
      <c r="W83" s="70"/>
      <c r="X83" s="70"/>
    </row>
    <row r="84" spans="1:24" s="76" customFormat="1" ht="213" customHeight="1" x14ac:dyDescent="0.25">
      <c r="A84" s="70" t="s">
        <v>498</v>
      </c>
      <c r="B84" s="71" t="s">
        <v>114</v>
      </c>
      <c r="C84" s="72" t="s">
        <v>314</v>
      </c>
      <c r="D84" s="71" t="s">
        <v>479</v>
      </c>
      <c r="E84" s="71" t="s">
        <v>487</v>
      </c>
      <c r="F84" s="70" t="s">
        <v>118</v>
      </c>
      <c r="G84" s="70" t="s">
        <v>5</v>
      </c>
      <c r="H84" s="70" t="s">
        <v>9</v>
      </c>
      <c r="I84" s="70" t="s">
        <v>30</v>
      </c>
      <c r="J84" s="70" t="s">
        <v>499</v>
      </c>
      <c r="K84" s="70">
        <v>1</v>
      </c>
      <c r="L84" s="71" t="s">
        <v>489</v>
      </c>
      <c r="M84" s="70" t="s">
        <v>10</v>
      </c>
      <c r="N84" s="70"/>
      <c r="O84" s="70" t="s">
        <v>121</v>
      </c>
      <c r="P84" s="74" t="s">
        <v>500</v>
      </c>
      <c r="Q84" s="74" t="s">
        <v>501</v>
      </c>
      <c r="R84" s="74" t="s">
        <v>502</v>
      </c>
      <c r="S84" s="73"/>
      <c r="T84" s="73"/>
      <c r="U84" s="75"/>
      <c r="V84" s="75" t="s">
        <v>125</v>
      </c>
      <c r="W84" s="70"/>
      <c r="X84" s="70"/>
    </row>
    <row r="85" spans="1:24" s="76" customFormat="1" ht="183.75" customHeight="1" x14ac:dyDescent="0.25">
      <c r="A85" s="70" t="s">
        <v>503</v>
      </c>
      <c r="B85" s="71" t="s">
        <v>114</v>
      </c>
      <c r="C85" s="72" t="s">
        <v>314</v>
      </c>
      <c r="D85" s="71" t="s">
        <v>479</v>
      </c>
      <c r="E85" s="71" t="s">
        <v>487</v>
      </c>
      <c r="F85" s="70" t="s">
        <v>143</v>
      </c>
      <c r="G85" s="70" t="s">
        <v>144</v>
      </c>
      <c r="H85" s="70" t="s">
        <v>9</v>
      </c>
      <c r="I85" s="70" t="s">
        <v>30</v>
      </c>
      <c r="J85" s="70" t="s">
        <v>504</v>
      </c>
      <c r="K85" s="70">
        <v>1</v>
      </c>
      <c r="L85" s="71" t="s">
        <v>489</v>
      </c>
      <c r="M85" s="70" t="s">
        <v>10</v>
      </c>
      <c r="N85" s="70"/>
      <c r="O85" s="70" t="s">
        <v>121</v>
      </c>
      <c r="P85" s="74" t="s">
        <v>505</v>
      </c>
      <c r="Q85" s="74" t="s">
        <v>506</v>
      </c>
      <c r="R85" s="74" t="s">
        <v>507</v>
      </c>
      <c r="S85" s="73"/>
      <c r="T85" s="73"/>
      <c r="U85" s="75"/>
      <c r="V85" s="75" t="s">
        <v>125</v>
      </c>
      <c r="W85" s="70"/>
      <c r="X85" s="70"/>
    </row>
    <row r="86" spans="1:24" s="76" customFormat="1" ht="146.25" customHeight="1" x14ac:dyDescent="0.25">
      <c r="A86" s="70" t="s">
        <v>508</v>
      </c>
      <c r="B86" s="71" t="s">
        <v>114</v>
      </c>
      <c r="C86" s="72" t="s">
        <v>314</v>
      </c>
      <c r="D86" s="71" t="s">
        <v>479</v>
      </c>
      <c r="E86" s="71" t="s">
        <v>487</v>
      </c>
      <c r="F86" s="70" t="s">
        <v>143</v>
      </c>
      <c r="G86" s="70" t="s">
        <v>144</v>
      </c>
      <c r="H86" s="70" t="s">
        <v>9</v>
      </c>
      <c r="I86" s="70" t="s">
        <v>30</v>
      </c>
      <c r="J86" s="70" t="s">
        <v>509</v>
      </c>
      <c r="K86" s="70">
        <v>1</v>
      </c>
      <c r="L86" s="71" t="s">
        <v>489</v>
      </c>
      <c r="M86" s="70" t="s">
        <v>10</v>
      </c>
      <c r="N86" s="70"/>
      <c r="O86" s="70" t="s">
        <v>121</v>
      </c>
      <c r="P86" s="74" t="s">
        <v>510</v>
      </c>
      <c r="Q86" s="74" t="s">
        <v>331</v>
      </c>
      <c r="R86" s="74" t="s">
        <v>511</v>
      </c>
      <c r="S86" s="73"/>
      <c r="T86" s="73"/>
      <c r="U86" s="75"/>
      <c r="V86" s="75" t="s">
        <v>125</v>
      </c>
      <c r="W86" s="70"/>
      <c r="X86" s="70"/>
    </row>
    <row r="87" spans="1:24" s="76" customFormat="1" ht="283.5" customHeight="1" x14ac:dyDescent="0.25">
      <c r="A87" s="70" t="s">
        <v>512</v>
      </c>
      <c r="B87" s="71" t="s">
        <v>114</v>
      </c>
      <c r="C87" s="72" t="s">
        <v>314</v>
      </c>
      <c r="D87" s="71" t="s">
        <v>479</v>
      </c>
      <c r="E87" s="71" t="s">
        <v>487</v>
      </c>
      <c r="F87" s="70" t="s">
        <v>143</v>
      </c>
      <c r="G87" s="70" t="s">
        <v>4</v>
      </c>
      <c r="H87" s="70" t="s">
        <v>9</v>
      </c>
      <c r="I87" s="70" t="s">
        <v>30</v>
      </c>
      <c r="J87" s="70" t="s">
        <v>513</v>
      </c>
      <c r="K87" s="70">
        <v>1</v>
      </c>
      <c r="L87" s="71" t="s">
        <v>489</v>
      </c>
      <c r="M87" s="70" t="s">
        <v>10</v>
      </c>
      <c r="N87" s="70"/>
      <c r="O87" s="70" t="s">
        <v>121</v>
      </c>
      <c r="P87" s="74" t="s">
        <v>514</v>
      </c>
      <c r="Q87" s="74" t="s">
        <v>515</v>
      </c>
      <c r="R87" s="74" t="s">
        <v>516</v>
      </c>
      <c r="S87" s="73"/>
      <c r="T87" s="73"/>
      <c r="U87" s="75"/>
      <c r="V87" s="75" t="s">
        <v>125</v>
      </c>
      <c r="W87" s="70"/>
      <c r="X87" s="70"/>
    </row>
    <row r="88" spans="1:24" s="76" customFormat="1" ht="111" customHeight="1" x14ac:dyDescent="0.25">
      <c r="A88" s="70" t="s">
        <v>517</v>
      </c>
      <c r="B88" s="71" t="s">
        <v>114</v>
      </c>
      <c r="C88" s="72" t="s">
        <v>314</v>
      </c>
      <c r="D88" s="71" t="s">
        <v>479</v>
      </c>
      <c r="E88" s="71" t="s">
        <v>487</v>
      </c>
      <c r="F88" s="70" t="s">
        <v>143</v>
      </c>
      <c r="G88" s="70" t="s">
        <v>4</v>
      </c>
      <c r="H88" s="70" t="s">
        <v>9</v>
      </c>
      <c r="I88" s="70" t="s">
        <v>30</v>
      </c>
      <c r="J88" s="70" t="s">
        <v>518</v>
      </c>
      <c r="K88" s="70">
        <v>1</v>
      </c>
      <c r="L88" s="71" t="s">
        <v>489</v>
      </c>
      <c r="M88" s="70" t="s">
        <v>10</v>
      </c>
      <c r="N88" s="70"/>
      <c r="O88" s="70" t="s">
        <v>121</v>
      </c>
      <c r="P88" s="74" t="s">
        <v>519</v>
      </c>
      <c r="Q88" s="74" t="s">
        <v>331</v>
      </c>
      <c r="R88" s="74" t="s">
        <v>520</v>
      </c>
      <c r="S88" s="73"/>
      <c r="T88" s="73"/>
      <c r="U88" s="75"/>
      <c r="V88" s="75" t="s">
        <v>125</v>
      </c>
      <c r="W88" s="70"/>
      <c r="X88" s="70"/>
    </row>
    <row r="89" spans="1:24" s="76" customFormat="1" ht="167.25" customHeight="1" x14ac:dyDescent="0.25">
      <c r="A89" s="70" t="s">
        <v>521</v>
      </c>
      <c r="B89" s="71" t="s">
        <v>114</v>
      </c>
      <c r="C89" s="72" t="s">
        <v>314</v>
      </c>
      <c r="D89" s="71" t="s">
        <v>479</v>
      </c>
      <c r="E89" s="71" t="s">
        <v>522</v>
      </c>
      <c r="F89" s="70" t="s">
        <v>118</v>
      </c>
      <c r="G89" s="70" t="s">
        <v>5</v>
      </c>
      <c r="H89" s="70" t="s">
        <v>9</v>
      </c>
      <c r="I89" s="70" t="s">
        <v>30</v>
      </c>
      <c r="J89" s="70" t="s">
        <v>523</v>
      </c>
      <c r="K89" s="70">
        <v>1</v>
      </c>
      <c r="L89" s="71" t="s">
        <v>524</v>
      </c>
      <c r="M89" s="70" t="s">
        <v>13</v>
      </c>
      <c r="N89" s="70"/>
      <c r="O89" s="70" t="s">
        <v>121</v>
      </c>
      <c r="P89" s="74" t="s">
        <v>525</v>
      </c>
      <c r="Q89" s="74" t="s">
        <v>526</v>
      </c>
      <c r="R89" s="74" t="s">
        <v>527</v>
      </c>
      <c r="S89" s="73"/>
      <c r="T89" s="73"/>
      <c r="U89" s="75"/>
      <c r="V89" s="75" t="s">
        <v>125</v>
      </c>
      <c r="W89" s="70"/>
      <c r="X89" s="70"/>
    </row>
    <row r="90" spans="1:24" s="76" customFormat="1" ht="185.25" customHeight="1" x14ac:dyDescent="0.25">
      <c r="A90" s="70" t="s">
        <v>528</v>
      </c>
      <c r="B90" s="71" t="s">
        <v>114</v>
      </c>
      <c r="C90" s="72" t="s">
        <v>314</v>
      </c>
      <c r="D90" s="71" t="s">
        <v>479</v>
      </c>
      <c r="E90" s="71" t="s">
        <v>522</v>
      </c>
      <c r="F90" s="70" t="s">
        <v>118</v>
      </c>
      <c r="G90" s="70" t="s">
        <v>5</v>
      </c>
      <c r="H90" s="70" t="s">
        <v>9</v>
      </c>
      <c r="I90" s="70" t="s">
        <v>30</v>
      </c>
      <c r="J90" s="70" t="s">
        <v>529</v>
      </c>
      <c r="K90" s="70">
        <v>1</v>
      </c>
      <c r="L90" s="71" t="s">
        <v>524</v>
      </c>
      <c r="M90" s="70" t="s">
        <v>13</v>
      </c>
      <c r="N90" s="70"/>
      <c r="O90" s="70" t="s">
        <v>121</v>
      </c>
      <c r="P90" s="74" t="s">
        <v>530</v>
      </c>
      <c r="Q90" s="74" t="s">
        <v>531</v>
      </c>
      <c r="R90" s="74" t="s">
        <v>532</v>
      </c>
      <c r="S90" s="73"/>
      <c r="T90" s="73"/>
      <c r="U90" s="75"/>
      <c r="V90" s="75" t="s">
        <v>125</v>
      </c>
      <c r="W90" s="70"/>
      <c r="X90" s="70"/>
    </row>
    <row r="91" spans="1:24" s="76" customFormat="1" ht="192.75" customHeight="1" x14ac:dyDescent="0.25">
      <c r="A91" s="70" t="s">
        <v>533</v>
      </c>
      <c r="B91" s="71" t="s">
        <v>114</v>
      </c>
      <c r="C91" s="72" t="s">
        <v>314</v>
      </c>
      <c r="D91" s="71" t="s">
        <v>479</v>
      </c>
      <c r="E91" s="71" t="s">
        <v>534</v>
      </c>
      <c r="F91" s="70" t="s">
        <v>143</v>
      </c>
      <c r="G91" s="70" t="s">
        <v>4</v>
      </c>
      <c r="H91" s="70" t="s">
        <v>9</v>
      </c>
      <c r="I91" s="70" t="s">
        <v>30</v>
      </c>
      <c r="J91" s="70" t="s">
        <v>535</v>
      </c>
      <c r="K91" s="70">
        <v>1</v>
      </c>
      <c r="L91" s="71" t="s">
        <v>524</v>
      </c>
      <c r="M91" s="70" t="s">
        <v>10</v>
      </c>
      <c r="N91" s="70"/>
      <c r="O91" s="70" t="s">
        <v>121</v>
      </c>
      <c r="P91" s="74" t="s">
        <v>536</v>
      </c>
      <c r="Q91" s="74" t="s">
        <v>537</v>
      </c>
      <c r="R91" s="74" t="s">
        <v>538</v>
      </c>
      <c r="S91" s="73"/>
      <c r="T91" s="73"/>
      <c r="U91" s="75"/>
      <c r="V91" s="75" t="s">
        <v>125</v>
      </c>
      <c r="W91" s="70"/>
      <c r="X91" s="70"/>
    </row>
    <row r="92" spans="1:24" s="76" customFormat="1" ht="142.5" customHeight="1" x14ac:dyDescent="0.25">
      <c r="A92" s="70" t="s">
        <v>539</v>
      </c>
      <c r="B92" s="71" t="s">
        <v>114</v>
      </c>
      <c r="C92" s="72" t="s">
        <v>314</v>
      </c>
      <c r="D92" s="71" t="s">
        <v>479</v>
      </c>
      <c r="E92" s="71" t="s">
        <v>534</v>
      </c>
      <c r="F92" s="70" t="s">
        <v>143</v>
      </c>
      <c r="G92" s="70" t="s">
        <v>540</v>
      </c>
      <c r="H92" s="70" t="s">
        <v>9</v>
      </c>
      <c r="I92" s="70" t="s">
        <v>30</v>
      </c>
      <c r="J92" s="70" t="s">
        <v>541</v>
      </c>
      <c r="K92" s="70">
        <v>1</v>
      </c>
      <c r="L92" s="71" t="s">
        <v>542</v>
      </c>
      <c r="M92" s="70" t="s">
        <v>10</v>
      </c>
      <c r="N92" s="70"/>
      <c r="O92" s="70" t="s">
        <v>121</v>
      </c>
      <c r="P92" s="74" t="s">
        <v>543</v>
      </c>
      <c r="Q92" s="74" t="s">
        <v>544</v>
      </c>
      <c r="R92" s="74" t="s">
        <v>545</v>
      </c>
      <c r="S92" s="73"/>
      <c r="T92" s="73"/>
      <c r="U92" s="75"/>
      <c r="V92" s="75" t="s">
        <v>125</v>
      </c>
      <c r="W92" s="70"/>
      <c r="X92" s="70"/>
    </row>
    <row r="93" spans="1:24" s="76" customFormat="1" ht="141.75" customHeight="1" x14ac:dyDescent="0.25">
      <c r="A93" s="70" t="s">
        <v>546</v>
      </c>
      <c r="B93" s="71" t="s">
        <v>114</v>
      </c>
      <c r="C93" s="72" t="s">
        <v>314</v>
      </c>
      <c r="D93" s="71" t="s">
        <v>479</v>
      </c>
      <c r="E93" s="71" t="s">
        <v>534</v>
      </c>
      <c r="F93" s="70" t="s">
        <v>118</v>
      </c>
      <c r="G93" s="70" t="s">
        <v>5</v>
      </c>
      <c r="H93" s="70" t="s">
        <v>9</v>
      </c>
      <c r="I93" s="70" t="s">
        <v>30</v>
      </c>
      <c r="J93" s="70" t="s">
        <v>547</v>
      </c>
      <c r="K93" s="70">
        <v>1</v>
      </c>
      <c r="L93" s="71" t="s">
        <v>548</v>
      </c>
      <c r="M93" s="70" t="s">
        <v>10</v>
      </c>
      <c r="N93" s="70"/>
      <c r="O93" s="70" t="s">
        <v>121</v>
      </c>
      <c r="P93" s="74" t="s">
        <v>549</v>
      </c>
      <c r="Q93" s="74" t="s">
        <v>550</v>
      </c>
      <c r="R93" s="74" t="s">
        <v>551</v>
      </c>
      <c r="S93" s="73"/>
      <c r="T93" s="73"/>
      <c r="U93" s="75"/>
      <c r="V93" s="75" t="s">
        <v>125</v>
      </c>
      <c r="W93" s="70"/>
      <c r="X93" s="70"/>
    </row>
    <row r="94" spans="1:24" s="76" customFormat="1" ht="183.75" customHeight="1" x14ac:dyDescent="0.25">
      <c r="A94" s="70" t="s">
        <v>552</v>
      </c>
      <c r="B94" s="71" t="s">
        <v>114</v>
      </c>
      <c r="C94" s="72" t="s">
        <v>314</v>
      </c>
      <c r="D94" s="71" t="s">
        <v>479</v>
      </c>
      <c r="E94" s="71" t="s">
        <v>553</v>
      </c>
      <c r="F94" s="70" t="s">
        <v>118</v>
      </c>
      <c r="G94" s="70" t="s">
        <v>7</v>
      </c>
      <c r="H94" s="70" t="s">
        <v>9</v>
      </c>
      <c r="I94" s="70" t="s">
        <v>30</v>
      </c>
      <c r="J94" s="70" t="s">
        <v>554</v>
      </c>
      <c r="K94" s="70">
        <v>1</v>
      </c>
      <c r="L94" s="71" t="s">
        <v>555</v>
      </c>
      <c r="M94" s="70" t="s">
        <v>10</v>
      </c>
      <c r="N94" s="70"/>
      <c r="O94" s="70" t="s">
        <v>121</v>
      </c>
      <c r="P94" s="74" t="s">
        <v>556</v>
      </c>
      <c r="Q94" s="74" t="s">
        <v>880</v>
      </c>
      <c r="R94" s="74" t="s">
        <v>557</v>
      </c>
      <c r="S94" s="73" t="s">
        <v>558</v>
      </c>
      <c r="T94" s="73"/>
      <c r="U94" s="75" t="s">
        <v>881</v>
      </c>
      <c r="V94" s="75" t="s">
        <v>125</v>
      </c>
      <c r="W94" s="70"/>
      <c r="X94" s="70"/>
    </row>
    <row r="95" spans="1:24" s="76" customFormat="1" ht="176.25" customHeight="1" x14ac:dyDescent="0.25">
      <c r="A95" s="70" t="s">
        <v>559</v>
      </c>
      <c r="B95" s="71" t="s">
        <v>114</v>
      </c>
      <c r="C95" s="72" t="s">
        <v>314</v>
      </c>
      <c r="D95" s="71" t="s">
        <v>315</v>
      </c>
      <c r="E95" s="71" t="s">
        <v>560</v>
      </c>
      <c r="F95" s="70" t="s">
        <v>128</v>
      </c>
      <c r="G95" s="70" t="s">
        <v>75</v>
      </c>
      <c r="H95" s="70" t="s">
        <v>76</v>
      </c>
      <c r="I95" s="70" t="s">
        <v>77</v>
      </c>
      <c r="J95" s="70" t="s">
        <v>90</v>
      </c>
      <c r="K95" s="70">
        <v>1</v>
      </c>
      <c r="L95" s="71" t="s">
        <v>354</v>
      </c>
      <c r="M95" s="70" t="s">
        <v>10</v>
      </c>
      <c r="N95" s="70"/>
      <c r="O95" s="70" t="s">
        <v>121</v>
      </c>
      <c r="P95" s="74" t="s">
        <v>89</v>
      </c>
      <c r="Q95" s="74" t="s">
        <v>78</v>
      </c>
      <c r="R95" s="74" t="s">
        <v>561</v>
      </c>
      <c r="S95" s="73"/>
      <c r="T95" s="73"/>
      <c r="U95" s="75"/>
      <c r="V95" s="75" t="s">
        <v>125</v>
      </c>
      <c r="W95" s="70"/>
      <c r="X95" s="70"/>
    </row>
    <row r="96" spans="1:24" s="76" customFormat="1" ht="155.25" customHeight="1" x14ac:dyDescent="0.25">
      <c r="A96" s="70" t="s">
        <v>562</v>
      </c>
      <c r="B96" s="71" t="s">
        <v>114</v>
      </c>
      <c r="C96" s="72" t="s">
        <v>314</v>
      </c>
      <c r="D96" s="71" t="s">
        <v>315</v>
      </c>
      <c r="E96" s="71" t="s">
        <v>560</v>
      </c>
      <c r="F96" s="70" t="s">
        <v>118</v>
      </c>
      <c r="G96" s="70" t="s">
        <v>5</v>
      </c>
      <c r="H96" s="70" t="s">
        <v>9</v>
      </c>
      <c r="I96" s="70" t="s">
        <v>30</v>
      </c>
      <c r="J96" s="70" t="s">
        <v>324</v>
      </c>
      <c r="K96" s="70">
        <v>1</v>
      </c>
      <c r="L96" s="71" t="s">
        <v>563</v>
      </c>
      <c r="M96" s="70" t="s">
        <v>10</v>
      </c>
      <c r="N96" s="70"/>
      <c r="O96" s="70" t="s">
        <v>121</v>
      </c>
      <c r="P96" s="74" t="s">
        <v>564</v>
      </c>
      <c r="Q96" s="74" t="s">
        <v>331</v>
      </c>
      <c r="R96" s="74" t="s">
        <v>565</v>
      </c>
      <c r="S96" s="73"/>
      <c r="T96" s="73"/>
      <c r="U96" s="75"/>
      <c r="V96" s="75" t="s">
        <v>125</v>
      </c>
      <c r="W96" s="70"/>
      <c r="X96" s="70"/>
    </row>
    <row r="97" spans="1:24" s="76" customFormat="1" ht="158.25" customHeight="1" x14ac:dyDescent="0.25">
      <c r="A97" s="70" t="s">
        <v>566</v>
      </c>
      <c r="B97" s="71" t="s">
        <v>114</v>
      </c>
      <c r="C97" s="72" t="s">
        <v>314</v>
      </c>
      <c r="D97" s="71" t="s">
        <v>315</v>
      </c>
      <c r="E97" s="71" t="s">
        <v>560</v>
      </c>
      <c r="F97" s="70" t="s">
        <v>118</v>
      </c>
      <c r="G97" s="70" t="s">
        <v>5</v>
      </c>
      <c r="H97" s="70" t="s">
        <v>9</v>
      </c>
      <c r="I97" s="70" t="s">
        <v>30</v>
      </c>
      <c r="J97" s="70" t="s">
        <v>567</v>
      </c>
      <c r="K97" s="70">
        <v>1</v>
      </c>
      <c r="L97" s="71" t="s">
        <v>368</v>
      </c>
      <c r="M97" s="70" t="s">
        <v>23</v>
      </c>
      <c r="N97" s="70"/>
      <c r="O97" s="70" t="s">
        <v>121</v>
      </c>
      <c r="P97" s="74" t="s">
        <v>568</v>
      </c>
      <c r="Q97" s="74" t="s">
        <v>569</v>
      </c>
      <c r="R97" s="74" t="s">
        <v>570</v>
      </c>
      <c r="T97" s="73" t="s">
        <v>571</v>
      </c>
      <c r="U97" s="75" t="s">
        <v>877</v>
      </c>
      <c r="V97" s="75" t="s">
        <v>125</v>
      </c>
      <c r="W97" s="70"/>
      <c r="X97" s="70"/>
    </row>
    <row r="98" spans="1:24" s="76" customFormat="1" ht="165.75" customHeight="1" x14ac:dyDescent="0.25">
      <c r="A98" s="70" t="s">
        <v>572</v>
      </c>
      <c r="B98" s="71" t="s">
        <v>114</v>
      </c>
      <c r="C98" s="72" t="s">
        <v>314</v>
      </c>
      <c r="D98" s="71" t="s">
        <v>315</v>
      </c>
      <c r="E98" s="71" t="s">
        <v>560</v>
      </c>
      <c r="F98" s="70" t="s">
        <v>143</v>
      </c>
      <c r="G98" s="70" t="s">
        <v>4</v>
      </c>
      <c r="H98" s="70" t="s">
        <v>9</v>
      </c>
      <c r="I98" s="70" t="s">
        <v>30</v>
      </c>
      <c r="J98" s="70" t="s">
        <v>573</v>
      </c>
      <c r="K98" s="70">
        <v>1</v>
      </c>
      <c r="L98" s="71" t="s">
        <v>574</v>
      </c>
      <c r="M98" s="70" t="s">
        <v>10</v>
      </c>
      <c r="N98" s="70"/>
      <c r="O98" s="70" t="s">
        <v>121</v>
      </c>
      <c r="P98" s="74" t="s">
        <v>575</v>
      </c>
      <c r="Q98" s="74" t="s">
        <v>569</v>
      </c>
      <c r="R98" s="74" t="s">
        <v>576</v>
      </c>
      <c r="S98" s="73"/>
      <c r="T98" s="73"/>
      <c r="U98" s="75"/>
      <c r="V98" s="75" t="s">
        <v>125</v>
      </c>
      <c r="W98" s="70"/>
      <c r="X98" s="70"/>
    </row>
    <row r="99" spans="1:24" s="76" customFormat="1" ht="309" customHeight="1" x14ac:dyDescent="0.25">
      <c r="A99" s="70" t="s">
        <v>577</v>
      </c>
      <c r="B99" s="71" t="s">
        <v>114</v>
      </c>
      <c r="C99" s="72" t="s">
        <v>314</v>
      </c>
      <c r="D99" s="71" t="s">
        <v>315</v>
      </c>
      <c r="E99" s="71" t="s">
        <v>560</v>
      </c>
      <c r="F99" s="70" t="s">
        <v>118</v>
      </c>
      <c r="G99" s="70" t="s">
        <v>5</v>
      </c>
      <c r="H99" s="70" t="s">
        <v>9</v>
      </c>
      <c r="I99" s="70" t="s">
        <v>30</v>
      </c>
      <c r="J99" s="70" t="s">
        <v>578</v>
      </c>
      <c r="K99" s="70">
        <v>1</v>
      </c>
      <c r="L99" s="71" t="s">
        <v>324</v>
      </c>
      <c r="M99" s="70" t="s">
        <v>19</v>
      </c>
      <c r="N99" s="70"/>
      <c r="O99" s="70" t="s">
        <v>121</v>
      </c>
      <c r="P99" s="74" t="s">
        <v>579</v>
      </c>
      <c r="Q99" s="74" t="s">
        <v>569</v>
      </c>
      <c r="R99" s="74" t="s">
        <v>580</v>
      </c>
      <c r="S99" s="73"/>
      <c r="T99" s="73"/>
      <c r="U99" s="75"/>
      <c r="V99" s="75" t="s">
        <v>125</v>
      </c>
      <c r="W99" s="70"/>
      <c r="X99" s="70"/>
    </row>
    <row r="100" spans="1:24" s="76" customFormat="1" ht="183" customHeight="1" x14ac:dyDescent="0.25">
      <c r="A100" s="70" t="s">
        <v>581</v>
      </c>
      <c r="B100" s="71" t="s">
        <v>114</v>
      </c>
      <c r="C100" s="72" t="s">
        <v>314</v>
      </c>
      <c r="D100" s="71" t="s">
        <v>315</v>
      </c>
      <c r="E100" s="71" t="s">
        <v>560</v>
      </c>
      <c r="F100" s="70" t="s">
        <v>118</v>
      </c>
      <c r="G100" s="70" t="s">
        <v>5</v>
      </c>
      <c r="H100" s="70" t="s">
        <v>9</v>
      </c>
      <c r="I100" s="70" t="s">
        <v>30</v>
      </c>
      <c r="J100" s="70" t="s">
        <v>882</v>
      </c>
      <c r="K100" s="70">
        <v>1</v>
      </c>
      <c r="L100" s="71" t="s">
        <v>482</v>
      </c>
      <c r="M100" s="70" t="s">
        <v>10</v>
      </c>
      <c r="N100" s="70"/>
      <c r="O100" s="70" t="s">
        <v>121</v>
      </c>
      <c r="P100" s="74" t="s">
        <v>582</v>
      </c>
      <c r="Q100" s="74" t="s">
        <v>583</v>
      </c>
      <c r="R100" s="74" t="s">
        <v>584</v>
      </c>
      <c r="S100" s="73" t="s">
        <v>585</v>
      </c>
      <c r="T100" s="73"/>
      <c r="U100" s="75" t="s">
        <v>879</v>
      </c>
      <c r="V100" s="75" t="s">
        <v>125</v>
      </c>
      <c r="W100" s="70"/>
      <c r="X100" s="70"/>
    </row>
    <row r="101" spans="1:24" s="76" customFormat="1" ht="351.75" customHeight="1" x14ac:dyDescent="0.25">
      <c r="A101" s="70" t="s">
        <v>586</v>
      </c>
      <c r="B101" s="71" t="s">
        <v>114</v>
      </c>
      <c r="C101" s="72" t="s">
        <v>314</v>
      </c>
      <c r="D101" s="71" t="s">
        <v>315</v>
      </c>
      <c r="E101" s="71" t="s">
        <v>560</v>
      </c>
      <c r="F101" s="70" t="s">
        <v>118</v>
      </c>
      <c r="G101" s="70" t="s">
        <v>5</v>
      </c>
      <c r="H101" s="70" t="s">
        <v>9</v>
      </c>
      <c r="I101" s="70" t="s">
        <v>30</v>
      </c>
      <c r="J101" s="70" t="s">
        <v>578</v>
      </c>
      <c r="K101" s="70">
        <v>1</v>
      </c>
      <c r="L101" s="71" t="s">
        <v>324</v>
      </c>
      <c r="M101" s="70" t="s">
        <v>28</v>
      </c>
      <c r="N101" s="70"/>
      <c r="O101" s="70" t="s">
        <v>121</v>
      </c>
      <c r="P101" s="74" t="s">
        <v>587</v>
      </c>
      <c r="Q101" s="74" t="s">
        <v>569</v>
      </c>
      <c r="R101" s="74" t="s">
        <v>588</v>
      </c>
      <c r="S101" s="73"/>
      <c r="T101" s="73"/>
      <c r="U101" s="75"/>
      <c r="V101" s="75" t="s">
        <v>125</v>
      </c>
      <c r="W101" s="70"/>
      <c r="X101" s="70"/>
    </row>
    <row r="102" spans="1:24" s="76" customFormat="1" ht="187.5" customHeight="1" x14ac:dyDescent="0.25">
      <c r="A102" s="70" t="s">
        <v>589</v>
      </c>
      <c r="B102" s="71" t="s">
        <v>114</v>
      </c>
      <c r="C102" s="72" t="s">
        <v>314</v>
      </c>
      <c r="D102" s="71" t="s">
        <v>315</v>
      </c>
      <c r="E102" s="71" t="s">
        <v>560</v>
      </c>
      <c r="F102" s="70" t="s">
        <v>118</v>
      </c>
      <c r="G102" s="70" t="s">
        <v>5</v>
      </c>
      <c r="H102" s="70" t="s">
        <v>9</v>
      </c>
      <c r="I102" s="70" t="s">
        <v>30</v>
      </c>
      <c r="J102" s="70" t="s">
        <v>578</v>
      </c>
      <c r="K102" s="70">
        <v>1</v>
      </c>
      <c r="L102" s="71" t="s">
        <v>324</v>
      </c>
      <c r="M102" s="70" t="s">
        <v>10</v>
      </c>
      <c r="N102" s="70"/>
      <c r="O102" s="70" t="s">
        <v>121</v>
      </c>
      <c r="P102" s="74" t="s">
        <v>590</v>
      </c>
      <c r="Q102" s="74" t="s">
        <v>591</v>
      </c>
      <c r="R102" s="74" t="s">
        <v>592</v>
      </c>
      <c r="S102" s="73"/>
      <c r="T102" s="73"/>
      <c r="U102" s="75"/>
      <c r="V102" s="75" t="s">
        <v>125</v>
      </c>
      <c r="W102" s="70"/>
      <c r="X102" s="70"/>
    </row>
    <row r="103" spans="1:24" s="76" customFormat="1" ht="197.25" customHeight="1" x14ac:dyDescent="0.25">
      <c r="A103" s="70" t="s">
        <v>593</v>
      </c>
      <c r="B103" s="71" t="s">
        <v>114</v>
      </c>
      <c r="C103" s="72" t="s">
        <v>314</v>
      </c>
      <c r="D103" s="71" t="s">
        <v>315</v>
      </c>
      <c r="E103" s="71" t="s">
        <v>560</v>
      </c>
      <c r="F103" s="70" t="s">
        <v>118</v>
      </c>
      <c r="G103" s="70" t="s">
        <v>5</v>
      </c>
      <c r="H103" s="70" t="s">
        <v>9</v>
      </c>
      <c r="I103" s="70" t="s">
        <v>30</v>
      </c>
      <c r="J103" s="70" t="s">
        <v>594</v>
      </c>
      <c r="K103" s="70">
        <v>1</v>
      </c>
      <c r="L103" s="71" t="s">
        <v>368</v>
      </c>
      <c r="M103" s="70" t="s">
        <v>10</v>
      </c>
      <c r="N103" s="70"/>
      <c r="O103" s="70" t="s">
        <v>121</v>
      </c>
      <c r="P103" s="74" t="s">
        <v>595</v>
      </c>
      <c r="Q103" s="74" t="s">
        <v>596</v>
      </c>
      <c r="R103" s="74" t="s">
        <v>597</v>
      </c>
      <c r="S103" s="73"/>
      <c r="T103" s="73"/>
      <c r="U103" s="75"/>
      <c r="V103" s="75" t="s">
        <v>125</v>
      </c>
      <c r="W103" s="70"/>
      <c r="X103" s="70"/>
    </row>
    <row r="104" spans="1:24" s="76" customFormat="1" ht="226.5" customHeight="1" x14ac:dyDescent="0.25">
      <c r="A104" s="70" t="s">
        <v>598</v>
      </c>
      <c r="B104" s="71" t="s">
        <v>114</v>
      </c>
      <c r="C104" s="72" t="s">
        <v>314</v>
      </c>
      <c r="D104" s="71" t="s">
        <v>315</v>
      </c>
      <c r="E104" s="71" t="s">
        <v>560</v>
      </c>
      <c r="F104" s="70" t="s">
        <v>143</v>
      </c>
      <c r="G104" s="70" t="s">
        <v>4</v>
      </c>
      <c r="H104" s="70" t="s">
        <v>9</v>
      </c>
      <c r="I104" s="70" t="s">
        <v>30</v>
      </c>
      <c r="J104" s="70" t="s">
        <v>599</v>
      </c>
      <c r="K104" s="70">
        <v>1</v>
      </c>
      <c r="L104" s="71" t="s">
        <v>368</v>
      </c>
      <c r="M104" s="70" t="s">
        <v>19</v>
      </c>
      <c r="N104" s="70"/>
      <c r="O104" s="70" t="s">
        <v>121</v>
      </c>
      <c r="P104" s="74" t="s">
        <v>600</v>
      </c>
      <c r="Q104" s="74" t="s">
        <v>569</v>
      </c>
      <c r="R104" s="74" t="s">
        <v>601</v>
      </c>
      <c r="S104" s="73"/>
      <c r="T104" s="73"/>
      <c r="U104" s="75"/>
      <c r="V104" s="75" t="s">
        <v>125</v>
      </c>
      <c r="W104" s="70"/>
      <c r="X104" s="70"/>
    </row>
    <row r="105" spans="1:24" s="76" customFormat="1" ht="206.25" customHeight="1" x14ac:dyDescent="0.25">
      <c r="A105" s="70" t="s">
        <v>602</v>
      </c>
      <c r="B105" s="71" t="s">
        <v>114</v>
      </c>
      <c r="C105" s="72" t="s">
        <v>314</v>
      </c>
      <c r="D105" s="71" t="s">
        <v>315</v>
      </c>
      <c r="E105" s="71" t="s">
        <v>560</v>
      </c>
      <c r="F105" s="70" t="s">
        <v>118</v>
      </c>
      <c r="G105" s="70" t="s">
        <v>5</v>
      </c>
      <c r="H105" s="70" t="s">
        <v>9</v>
      </c>
      <c r="I105" s="70" t="s">
        <v>30</v>
      </c>
      <c r="J105" s="70" t="s">
        <v>324</v>
      </c>
      <c r="K105" s="70">
        <v>1</v>
      </c>
      <c r="L105" s="71" t="s">
        <v>603</v>
      </c>
      <c r="M105" s="70" t="s">
        <v>10</v>
      </c>
      <c r="N105" s="70"/>
      <c r="O105" s="70" t="s">
        <v>121</v>
      </c>
      <c r="P105" s="74" t="s">
        <v>604</v>
      </c>
      <c r="Q105" s="74" t="s">
        <v>569</v>
      </c>
      <c r="R105" s="74" t="s">
        <v>605</v>
      </c>
      <c r="S105" s="73"/>
      <c r="T105" s="73"/>
      <c r="U105" s="75"/>
      <c r="V105" s="75" t="s">
        <v>125</v>
      </c>
      <c r="W105" s="70"/>
      <c r="X105" s="70"/>
    </row>
    <row r="106" spans="1:24" s="76" customFormat="1" ht="117.75" customHeight="1" x14ac:dyDescent="0.25">
      <c r="A106" s="70" t="s">
        <v>606</v>
      </c>
      <c r="B106" s="71" t="s">
        <v>114</v>
      </c>
      <c r="C106" s="72" t="s">
        <v>314</v>
      </c>
      <c r="D106" s="71" t="s">
        <v>315</v>
      </c>
      <c r="E106" s="71" t="s">
        <v>607</v>
      </c>
      <c r="F106" s="70" t="s">
        <v>128</v>
      </c>
      <c r="G106" s="70" t="s">
        <v>79</v>
      </c>
      <c r="H106" s="70" t="s">
        <v>9</v>
      </c>
      <c r="I106" s="70" t="s">
        <v>80</v>
      </c>
      <c r="J106" s="70" t="s">
        <v>608</v>
      </c>
      <c r="K106" s="70">
        <v>1</v>
      </c>
      <c r="L106" s="71" t="s">
        <v>603</v>
      </c>
      <c r="M106" s="70" t="s">
        <v>27</v>
      </c>
      <c r="N106" s="70"/>
      <c r="O106" s="70" t="s">
        <v>121</v>
      </c>
      <c r="P106" s="74" t="s">
        <v>609</v>
      </c>
      <c r="Q106" s="74" t="s">
        <v>78</v>
      </c>
      <c r="R106" s="74" t="s">
        <v>610</v>
      </c>
      <c r="S106" s="73" t="s">
        <v>611</v>
      </c>
      <c r="T106" s="73"/>
      <c r="U106" s="75" t="s">
        <v>883</v>
      </c>
      <c r="V106" s="75" t="s">
        <v>125</v>
      </c>
      <c r="W106" s="70"/>
      <c r="X106" s="70"/>
    </row>
    <row r="107" spans="1:24" s="76" customFormat="1" ht="150" customHeight="1" x14ac:dyDescent="0.25">
      <c r="A107" s="70" t="s">
        <v>612</v>
      </c>
      <c r="B107" s="71" t="s">
        <v>114</v>
      </c>
      <c r="C107" s="72" t="s">
        <v>314</v>
      </c>
      <c r="D107" s="71" t="s">
        <v>315</v>
      </c>
      <c r="E107" s="71" t="s">
        <v>607</v>
      </c>
      <c r="F107" s="70" t="s">
        <v>128</v>
      </c>
      <c r="G107" s="70" t="s">
        <v>79</v>
      </c>
      <c r="H107" s="70" t="s">
        <v>9</v>
      </c>
      <c r="I107" s="70" t="s">
        <v>80</v>
      </c>
      <c r="J107" s="70" t="s">
        <v>613</v>
      </c>
      <c r="K107" s="70">
        <v>1</v>
      </c>
      <c r="L107" s="71" t="s">
        <v>614</v>
      </c>
      <c r="M107" s="70" t="s">
        <v>20</v>
      </c>
      <c r="N107" s="70"/>
      <c r="O107" s="70" t="s">
        <v>121</v>
      </c>
      <c r="P107" s="74" t="s">
        <v>91</v>
      </c>
      <c r="Q107" s="74" t="s">
        <v>78</v>
      </c>
      <c r="R107" s="74" t="s">
        <v>615</v>
      </c>
      <c r="S107" s="73" t="s">
        <v>611</v>
      </c>
      <c r="T107" s="73"/>
      <c r="U107" s="75" t="s">
        <v>883</v>
      </c>
      <c r="V107" s="75" t="s">
        <v>125</v>
      </c>
      <c r="W107" s="70"/>
      <c r="X107" s="70"/>
    </row>
    <row r="108" spans="1:24" s="76" customFormat="1" ht="72" x14ac:dyDescent="0.25">
      <c r="A108" s="70" t="s">
        <v>616</v>
      </c>
      <c r="B108" s="71" t="s">
        <v>114</v>
      </c>
      <c r="C108" s="72" t="s">
        <v>314</v>
      </c>
      <c r="D108" s="71" t="s">
        <v>315</v>
      </c>
      <c r="E108" s="71" t="s">
        <v>607</v>
      </c>
      <c r="F108" s="70" t="s">
        <v>128</v>
      </c>
      <c r="G108" s="70" t="s">
        <v>79</v>
      </c>
      <c r="H108" s="70" t="s">
        <v>9</v>
      </c>
      <c r="I108" s="70" t="s">
        <v>80</v>
      </c>
      <c r="J108" s="70" t="s">
        <v>608</v>
      </c>
      <c r="K108" s="70">
        <v>1</v>
      </c>
      <c r="L108" s="71" t="s">
        <v>603</v>
      </c>
      <c r="M108" s="70" t="s">
        <v>15</v>
      </c>
      <c r="N108" s="70"/>
      <c r="O108" s="70" t="s">
        <v>121</v>
      </c>
      <c r="P108" s="74" t="s">
        <v>617</v>
      </c>
      <c r="Q108" s="74" t="s">
        <v>78</v>
      </c>
      <c r="R108" s="74" t="s">
        <v>92</v>
      </c>
      <c r="S108" s="73" t="s">
        <v>611</v>
      </c>
      <c r="T108" s="73"/>
      <c r="U108" s="75" t="s">
        <v>883</v>
      </c>
      <c r="V108" s="75" t="s">
        <v>125</v>
      </c>
      <c r="W108" s="70"/>
      <c r="X108" s="70"/>
    </row>
    <row r="109" spans="1:24" s="76" customFormat="1" ht="210.75" customHeight="1" x14ac:dyDescent="0.25">
      <c r="A109" s="70" t="s">
        <v>618</v>
      </c>
      <c r="B109" s="71" t="s">
        <v>114</v>
      </c>
      <c r="C109" s="72" t="s">
        <v>314</v>
      </c>
      <c r="D109" s="71" t="s">
        <v>315</v>
      </c>
      <c r="E109" s="71" t="s">
        <v>607</v>
      </c>
      <c r="F109" s="70" t="s">
        <v>118</v>
      </c>
      <c r="G109" s="70" t="s">
        <v>5</v>
      </c>
      <c r="H109" s="70" t="s">
        <v>9</v>
      </c>
      <c r="I109" s="70" t="s">
        <v>30</v>
      </c>
      <c r="J109" s="70" t="s">
        <v>619</v>
      </c>
      <c r="K109" s="70">
        <v>1</v>
      </c>
      <c r="L109" s="71" t="s">
        <v>603</v>
      </c>
      <c r="M109" s="70" t="s">
        <v>19</v>
      </c>
      <c r="N109" s="70"/>
      <c r="O109" s="70" t="s">
        <v>121</v>
      </c>
      <c r="P109" s="74" t="s">
        <v>620</v>
      </c>
      <c r="Q109" s="74" t="s">
        <v>550</v>
      </c>
      <c r="R109" s="74" t="s">
        <v>621</v>
      </c>
      <c r="S109" s="73"/>
      <c r="T109" s="73"/>
      <c r="U109" s="75"/>
      <c r="V109" s="75" t="s">
        <v>125</v>
      </c>
      <c r="W109" s="70"/>
      <c r="X109" s="70"/>
    </row>
    <row r="110" spans="1:24" s="76" customFormat="1" ht="99" customHeight="1" x14ac:dyDescent="0.25">
      <c r="A110" s="70" t="s">
        <v>622</v>
      </c>
      <c r="B110" s="71" t="s">
        <v>114</v>
      </c>
      <c r="C110" s="72" t="s">
        <v>314</v>
      </c>
      <c r="D110" s="71" t="s">
        <v>315</v>
      </c>
      <c r="E110" s="71" t="s">
        <v>607</v>
      </c>
      <c r="F110" s="70" t="s">
        <v>143</v>
      </c>
      <c r="G110" s="70" t="s">
        <v>4</v>
      </c>
      <c r="H110" s="70" t="s">
        <v>9</v>
      </c>
      <c r="I110" s="70" t="s">
        <v>30</v>
      </c>
      <c r="J110" s="70" t="s">
        <v>623</v>
      </c>
      <c r="K110" s="70">
        <v>1</v>
      </c>
      <c r="L110" s="71" t="s">
        <v>624</v>
      </c>
      <c r="M110" s="70" t="s">
        <v>10</v>
      </c>
      <c r="N110" s="70"/>
      <c r="O110" s="70" t="s">
        <v>121</v>
      </c>
      <c r="P110" s="74" t="s">
        <v>625</v>
      </c>
      <c r="Q110" s="74" t="s">
        <v>444</v>
      </c>
      <c r="R110" s="74" t="s">
        <v>626</v>
      </c>
      <c r="S110" s="73"/>
      <c r="T110" s="73"/>
      <c r="U110" s="75"/>
      <c r="V110" s="75" t="s">
        <v>125</v>
      </c>
      <c r="W110" s="70"/>
      <c r="X110" s="70"/>
    </row>
    <row r="111" spans="1:24" s="76" customFormat="1" ht="149.25" customHeight="1" x14ac:dyDescent="0.25">
      <c r="A111" s="70" t="s">
        <v>627</v>
      </c>
      <c r="B111" s="71" t="s">
        <v>114</v>
      </c>
      <c r="C111" s="72" t="s">
        <v>314</v>
      </c>
      <c r="D111" s="71" t="s">
        <v>315</v>
      </c>
      <c r="E111" s="71" t="s">
        <v>607</v>
      </c>
      <c r="F111" s="70" t="s">
        <v>143</v>
      </c>
      <c r="G111" s="70" t="s">
        <v>4</v>
      </c>
      <c r="H111" s="70" t="s">
        <v>9</v>
      </c>
      <c r="I111" s="70" t="s">
        <v>30</v>
      </c>
      <c r="J111" s="70" t="s">
        <v>628</v>
      </c>
      <c r="K111" s="70">
        <v>1</v>
      </c>
      <c r="L111" s="71" t="s">
        <v>603</v>
      </c>
      <c r="M111" s="70" t="s">
        <v>10</v>
      </c>
      <c r="N111" s="70"/>
      <c r="O111" s="70" t="s">
        <v>121</v>
      </c>
      <c r="P111" s="74" t="s">
        <v>629</v>
      </c>
      <c r="Q111" s="74" t="s">
        <v>331</v>
      </c>
      <c r="R111" s="74" t="s">
        <v>630</v>
      </c>
      <c r="S111" s="73"/>
      <c r="T111" s="73"/>
      <c r="U111" s="75"/>
      <c r="V111" s="75" t="s">
        <v>125</v>
      </c>
      <c r="W111" s="70"/>
      <c r="X111" s="70"/>
    </row>
    <row r="112" spans="1:24" s="76" customFormat="1" ht="186" customHeight="1" x14ac:dyDescent="0.25">
      <c r="A112" s="70" t="s">
        <v>631</v>
      </c>
      <c r="B112" s="71" t="s">
        <v>114</v>
      </c>
      <c r="C112" s="72" t="s">
        <v>314</v>
      </c>
      <c r="D112" s="71" t="s">
        <v>315</v>
      </c>
      <c r="E112" s="71" t="s">
        <v>607</v>
      </c>
      <c r="F112" s="70" t="s">
        <v>143</v>
      </c>
      <c r="G112" s="70" t="s">
        <v>4</v>
      </c>
      <c r="H112" s="70" t="s">
        <v>9</v>
      </c>
      <c r="I112" s="70" t="s">
        <v>30</v>
      </c>
      <c r="J112" s="70" t="s">
        <v>632</v>
      </c>
      <c r="K112" s="70">
        <v>1</v>
      </c>
      <c r="L112" s="71" t="s">
        <v>489</v>
      </c>
      <c r="M112" s="70" t="s">
        <v>10</v>
      </c>
      <c r="N112" s="70"/>
      <c r="O112" s="70" t="s">
        <v>121</v>
      </c>
      <c r="P112" s="74" t="s">
        <v>633</v>
      </c>
      <c r="Q112" s="74" t="s">
        <v>331</v>
      </c>
      <c r="R112" s="74" t="s">
        <v>634</v>
      </c>
      <c r="S112" s="73"/>
      <c r="T112" s="73"/>
      <c r="U112" s="75"/>
      <c r="V112" s="75" t="s">
        <v>125</v>
      </c>
      <c r="W112" s="70"/>
      <c r="X112" s="70"/>
    </row>
    <row r="113" spans="1:24" s="76" customFormat="1" ht="192" customHeight="1" x14ac:dyDescent="0.25">
      <c r="A113" s="70" t="s">
        <v>635</v>
      </c>
      <c r="B113" s="71" t="s">
        <v>114</v>
      </c>
      <c r="C113" s="72" t="s">
        <v>314</v>
      </c>
      <c r="D113" s="71" t="s">
        <v>315</v>
      </c>
      <c r="E113" s="71" t="s">
        <v>607</v>
      </c>
      <c r="F113" s="70" t="s">
        <v>118</v>
      </c>
      <c r="G113" s="70" t="s">
        <v>5</v>
      </c>
      <c r="H113" s="70" t="s">
        <v>9</v>
      </c>
      <c r="I113" s="70" t="s">
        <v>30</v>
      </c>
      <c r="J113" s="70" t="s">
        <v>636</v>
      </c>
      <c r="K113" s="70">
        <v>1</v>
      </c>
      <c r="L113" s="71" t="s">
        <v>637</v>
      </c>
      <c r="M113" s="70" t="s">
        <v>10</v>
      </c>
      <c r="N113" s="70"/>
      <c r="O113" s="70" t="s">
        <v>121</v>
      </c>
      <c r="P113" s="74" t="s">
        <v>638</v>
      </c>
      <c r="Q113" s="74" t="s">
        <v>331</v>
      </c>
      <c r="R113" s="74" t="s">
        <v>639</v>
      </c>
      <c r="S113" s="73"/>
      <c r="T113" s="73"/>
      <c r="U113" s="75"/>
      <c r="V113" s="75" t="s">
        <v>125</v>
      </c>
      <c r="W113" s="70"/>
      <c r="X113" s="70"/>
    </row>
    <row r="114" spans="1:24" s="76" customFormat="1" ht="252.75" customHeight="1" x14ac:dyDescent="0.25">
      <c r="A114" s="70" t="s">
        <v>640</v>
      </c>
      <c r="B114" s="71" t="s">
        <v>114</v>
      </c>
      <c r="C114" s="72" t="s">
        <v>314</v>
      </c>
      <c r="D114" s="71" t="s">
        <v>315</v>
      </c>
      <c r="E114" s="71" t="s">
        <v>607</v>
      </c>
      <c r="F114" s="70" t="s">
        <v>118</v>
      </c>
      <c r="G114" s="70" t="s">
        <v>5</v>
      </c>
      <c r="H114" s="70" t="s">
        <v>9</v>
      </c>
      <c r="I114" s="70" t="s">
        <v>30</v>
      </c>
      <c r="J114" s="70" t="s">
        <v>641</v>
      </c>
      <c r="K114" s="70">
        <v>1</v>
      </c>
      <c r="L114" s="71" t="s">
        <v>603</v>
      </c>
      <c r="M114" s="70" t="s">
        <v>14</v>
      </c>
      <c r="N114" s="70"/>
      <c r="O114" s="70" t="s">
        <v>121</v>
      </c>
      <c r="P114" s="74" t="s">
        <v>642</v>
      </c>
      <c r="Q114" s="74" t="s">
        <v>643</v>
      </c>
      <c r="R114" s="74" t="s">
        <v>644</v>
      </c>
      <c r="S114" s="73"/>
      <c r="T114" s="73"/>
      <c r="U114" s="75"/>
      <c r="V114" s="75" t="s">
        <v>125</v>
      </c>
      <c r="W114" s="70"/>
      <c r="X114" s="70"/>
    </row>
    <row r="115" spans="1:24" s="76" customFormat="1" ht="208.5" customHeight="1" x14ac:dyDescent="0.25">
      <c r="A115" s="70" t="s">
        <v>645</v>
      </c>
      <c r="B115" s="71" t="s">
        <v>114</v>
      </c>
      <c r="C115" s="72" t="s">
        <v>314</v>
      </c>
      <c r="D115" s="71" t="s">
        <v>315</v>
      </c>
      <c r="E115" s="71" t="s">
        <v>607</v>
      </c>
      <c r="F115" s="70" t="s">
        <v>118</v>
      </c>
      <c r="G115" s="70" t="s">
        <v>6</v>
      </c>
      <c r="H115" s="70" t="s">
        <v>9</v>
      </c>
      <c r="I115" s="70" t="s">
        <v>30</v>
      </c>
      <c r="J115" s="70" t="s">
        <v>646</v>
      </c>
      <c r="K115" s="70">
        <v>1</v>
      </c>
      <c r="L115" s="71" t="s">
        <v>603</v>
      </c>
      <c r="M115" s="70" t="s">
        <v>10</v>
      </c>
      <c r="N115" s="70"/>
      <c r="O115" s="70" t="s">
        <v>121</v>
      </c>
      <c r="P115" s="73" t="s">
        <v>647</v>
      </c>
      <c r="Q115" s="74" t="s">
        <v>550</v>
      </c>
      <c r="R115" s="74" t="s">
        <v>648</v>
      </c>
      <c r="S115" s="73"/>
      <c r="T115" s="73"/>
      <c r="U115" s="75"/>
      <c r="V115" s="75" t="s">
        <v>125</v>
      </c>
      <c r="W115" s="70"/>
      <c r="X115" s="70"/>
    </row>
    <row r="116" spans="1:24" s="76" customFormat="1" ht="177" customHeight="1" x14ac:dyDescent="0.25">
      <c r="A116" s="70" t="s">
        <v>649</v>
      </c>
      <c r="B116" s="71" t="s">
        <v>114</v>
      </c>
      <c r="C116" s="72" t="s">
        <v>650</v>
      </c>
      <c r="D116" s="71" t="s">
        <v>651</v>
      </c>
      <c r="E116" s="71" t="s">
        <v>652</v>
      </c>
      <c r="F116" s="70" t="s">
        <v>143</v>
      </c>
      <c r="G116" s="70" t="s">
        <v>4</v>
      </c>
      <c r="H116" s="70" t="s">
        <v>9</v>
      </c>
      <c r="I116" s="70" t="s">
        <v>30</v>
      </c>
      <c r="J116" s="70" t="s">
        <v>653</v>
      </c>
      <c r="K116" s="70">
        <v>1</v>
      </c>
      <c r="L116" s="71" t="s">
        <v>654</v>
      </c>
      <c r="M116" s="70" t="s">
        <v>26</v>
      </c>
      <c r="N116" s="70"/>
      <c r="O116" s="70" t="s">
        <v>121</v>
      </c>
      <c r="P116" s="74" t="s">
        <v>655</v>
      </c>
      <c r="Q116" s="74" t="s">
        <v>656</v>
      </c>
      <c r="R116" s="74" t="s">
        <v>657</v>
      </c>
      <c r="S116" s="73"/>
      <c r="T116" s="73"/>
      <c r="U116" s="75"/>
      <c r="V116" s="75" t="s">
        <v>658</v>
      </c>
      <c r="W116" s="70"/>
      <c r="X116" s="70"/>
    </row>
    <row r="117" spans="1:24" s="76" customFormat="1" ht="57.6" x14ac:dyDescent="0.25">
      <c r="A117" s="70" t="s">
        <v>659</v>
      </c>
      <c r="B117" s="71" t="s">
        <v>114</v>
      </c>
      <c r="C117" s="72" t="s">
        <v>650</v>
      </c>
      <c r="D117" s="71" t="s">
        <v>651</v>
      </c>
      <c r="E117" s="71" t="s">
        <v>652</v>
      </c>
      <c r="F117" s="70" t="s">
        <v>118</v>
      </c>
      <c r="G117" s="70" t="s">
        <v>5</v>
      </c>
      <c r="H117" s="70" t="s">
        <v>9</v>
      </c>
      <c r="I117" s="70" t="s">
        <v>30</v>
      </c>
      <c r="J117" s="70" t="s">
        <v>660</v>
      </c>
      <c r="K117" s="70">
        <v>1</v>
      </c>
      <c r="L117" s="71" t="s">
        <v>661</v>
      </c>
      <c r="M117" s="70" t="s">
        <v>10</v>
      </c>
      <c r="N117" s="70"/>
      <c r="O117" s="70" t="s">
        <v>121</v>
      </c>
      <c r="P117" s="73" t="s">
        <v>662</v>
      </c>
      <c r="Q117" s="74" t="s">
        <v>663</v>
      </c>
      <c r="R117" s="74" t="s">
        <v>664</v>
      </c>
      <c r="S117" s="73"/>
      <c r="T117" s="73"/>
      <c r="U117" s="75"/>
      <c r="V117" s="75" t="s">
        <v>665</v>
      </c>
      <c r="W117" s="70"/>
      <c r="X117" s="70"/>
    </row>
    <row r="118" spans="1:24" s="76" customFormat="1" ht="57.6" x14ac:dyDescent="0.25">
      <c r="A118" s="70" t="s">
        <v>666</v>
      </c>
      <c r="B118" s="71" t="s">
        <v>114</v>
      </c>
      <c r="C118" s="72" t="s">
        <v>650</v>
      </c>
      <c r="D118" s="71" t="s">
        <v>651</v>
      </c>
      <c r="E118" s="71" t="s">
        <v>652</v>
      </c>
      <c r="F118" s="70" t="s">
        <v>143</v>
      </c>
      <c r="G118" s="70" t="s">
        <v>144</v>
      </c>
      <c r="H118" s="70" t="s">
        <v>9</v>
      </c>
      <c r="I118" s="70" t="s">
        <v>30</v>
      </c>
      <c r="J118" s="70" t="s">
        <v>667</v>
      </c>
      <c r="K118" s="70">
        <v>1</v>
      </c>
      <c r="L118" s="71" t="s">
        <v>668</v>
      </c>
      <c r="M118" s="70" t="s">
        <v>10</v>
      </c>
      <c r="N118" s="70"/>
      <c r="O118" s="70" t="s">
        <v>121</v>
      </c>
      <c r="P118" s="73" t="s">
        <v>669</v>
      </c>
      <c r="Q118" s="74" t="s">
        <v>670</v>
      </c>
      <c r="R118" s="74" t="s">
        <v>671</v>
      </c>
      <c r="S118" s="73"/>
      <c r="T118" s="73"/>
      <c r="U118" s="75"/>
      <c r="V118" s="75" t="s">
        <v>665</v>
      </c>
      <c r="W118" s="70"/>
      <c r="X118" s="70"/>
    </row>
    <row r="119" spans="1:24" s="76" customFormat="1" ht="115.2" x14ac:dyDescent="0.25">
      <c r="A119" s="70" t="s">
        <v>672</v>
      </c>
      <c r="B119" s="71" t="s">
        <v>114</v>
      </c>
      <c r="C119" s="72" t="s">
        <v>650</v>
      </c>
      <c r="D119" s="71" t="s">
        <v>651</v>
      </c>
      <c r="E119" s="71" t="s">
        <v>673</v>
      </c>
      <c r="F119" s="70" t="s">
        <v>143</v>
      </c>
      <c r="G119" s="70" t="s">
        <v>144</v>
      </c>
      <c r="H119" s="70" t="s">
        <v>9</v>
      </c>
      <c r="I119" s="70" t="s">
        <v>30</v>
      </c>
      <c r="J119" s="70" t="s">
        <v>674</v>
      </c>
      <c r="K119" s="70">
        <v>1</v>
      </c>
      <c r="L119" s="71" t="s">
        <v>675</v>
      </c>
      <c r="M119" s="70" t="s">
        <v>10</v>
      </c>
      <c r="N119" s="70"/>
      <c r="O119" s="70" t="s">
        <v>121</v>
      </c>
      <c r="P119" s="73" t="s">
        <v>676</v>
      </c>
      <c r="Q119" s="74" t="s">
        <v>677</v>
      </c>
      <c r="R119" s="74" t="s">
        <v>678</v>
      </c>
      <c r="S119" s="73"/>
      <c r="T119" s="73"/>
      <c r="U119" s="75"/>
      <c r="V119" s="75" t="s">
        <v>665</v>
      </c>
      <c r="W119" s="70"/>
      <c r="X119" s="70"/>
    </row>
    <row r="120" spans="1:24" s="76" customFormat="1" ht="72" x14ac:dyDescent="0.25">
      <c r="A120" s="70" t="s">
        <v>679</v>
      </c>
      <c r="B120" s="71" t="s">
        <v>114</v>
      </c>
      <c r="C120" s="72" t="s">
        <v>650</v>
      </c>
      <c r="D120" s="71" t="s">
        <v>680</v>
      </c>
      <c r="E120" s="71" t="s">
        <v>681</v>
      </c>
      <c r="F120" s="70" t="s">
        <v>118</v>
      </c>
      <c r="G120" s="70" t="s">
        <v>6</v>
      </c>
      <c r="H120" s="70" t="s">
        <v>9</v>
      </c>
      <c r="I120" s="70" t="s">
        <v>30</v>
      </c>
      <c r="J120" s="70" t="s">
        <v>682</v>
      </c>
      <c r="K120" s="70">
        <v>1</v>
      </c>
      <c r="L120" s="71" t="s">
        <v>683</v>
      </c>
      <c r="M120" s="70" t="s">
        <v>10</v>
      </c>
      <c r="N120" s="70"/>
      <c r="O120" s="70" t="s">
        <v>121</v>
      </c>
      <c r="P120" s="73" t="s">
        <v>684</v>
      </c>
      <c r="Q120" s="74" t="s">
        <v>685</v>
      </c>
      <c r="R120" s="74" t="s">
        <v>686</v>
      </c>
      <c r="S120" s="73"/>
      <c r="T120" s="73"/>
      <c r="U120" s="75"/>
      <c r="V120" s="75" t="s">
        <v>665</v>
      </c>
      <c r="W120" s="70"/>
      <c r="X120" s="70"/>
    </row>
    <row r="121" spans="1:24" s="76" customFormat="1" ht="57.6" x14ac:dyDescent="0.25">
      <c r="A121" s="70" t="s">
        <v>687</v>
      </c>
      <c r="B121" s="71" t="s">
        <v>114</v>
      </c>
      <c r="C121" s="72" t="s">
        <v>650</v>
      </c>
      <c r="D121" s="71" t="s">
        <v>680</v>
      </c>
      <c r="E121" s="71" t="s">
        <v>681</v>
      </c>
      <c r="F121" s="70" t="s">
        <v>118</v>
      </c>
      <c r="G121" s="70" t="s">
        <v>5</v>
      </c>
      <c r="H121" s="70" t="s">
        <v>9</v>
      </c>
      <c r="I121" s="70" t="s">
        <v>30</v>
      </c>
      <c r="J121" s="70" t="s">
        <v>682</v>
      </c>
      <c r="K121" s="70">
        <v>1</v>
      </c>
      <c r="L121" s="71" t="s">
        <v>683</v>
      </c>
      <c r="M121" s="70" t="s">
        <v>10</v>
      </c>
      <c r="N121" s="70"/>
      <c r="O121" s="70" t="s">
        <v>121</v>
      </c>
      <c r="P121" s="73" t="s">
        <v>684</v>
      </c>
      <c r="Q121" s="74" t="s">
        <v>685</v>
      </c>
      <c r="R121" s="74" t="s">
        <v>688</v>
      </c>
      <c r="S121" s="73"/>
      <c r="T121" s="73"/>
      <c r="U121" s="75"/>
      <c r="V121" s="75" t="s">
        <v>665</v>
      </c>
      <c r="W121" s="70"/>
      <c r="X121" s="70"/>
    </row>
    <row r="122" spans="1:24" s="76" customFormat="1" ht="57.6" x14ac:dyDescent="0.25">
      <c r="A122" s="70" t="s">
        <v>689</v>
      </c>
      <c r="B122" s="71" t="s">
        <v>114</v>
      </c>
      <c r="C122" s="72" t="s">
        <v>650</v>
      </c>
      <c r="D122" s="71" t="s">
        <v>680</v>
      </c>
      <c r="E122" s="71" t="s">
        <v>681</v>
      </c>
      <c r="F122" s="70" t="s">
        <v>143</v>
      </c>
      <c r="G122" s="70" t="s">
        <v>4</v>
      </c>
      <c r="H122" s="70" t="s">
        <v>9</v>
      </c>
      <c r="I122" s="70" t="s">
        <v>30</v>
      </c>
      <c r="J122" s="70" t="s">
        <v>682</v>
      </c>
      <c r="K122" s="70">
        <v>1</v>
      </c>
      <c r="L122" s="71" t="s">
        <v>683</v>
      </c>
      <c r="M122" s="70" t="s">
        <v>10</v>
      </c>
      <c r="N122" s="70"/>
      <c r="O122" s="70" t="s">
        <v>121</v>
      </c>
      <c r="P122" s="73" t="s">
        <v>684</v>
      </c>
      <c r="Q122" s="74" t="s">
        <v>685</v>
      </c>
      <c r="R122" s="74" t="s">
        <v>690</v>
      </c>
      <c r="S122" s="73"/>
      <c r="T122" s="73"/>
      <c r="U122" s="75"/>
      <c r="V122" s="75" t="s">
        <v>665</v>
      </c>
      <c r="W122" s="70"/>
      <c r="X122" s="70"/>
    </row>
    <row r="123" spans="1:24" s="76" customFormat="1" ht="57.6" x14ac:dyDescent="0.25">
      <c r="A123" s="70" t="s">
        <v>691</v>
      </c>
      <c r="B123" s="71" t="s">
        <v>114</v>
      </c>
      <c r="C123" s="72" t="s">
        <v>650</v>
      </c>
      <c r="D123" s="71" t="s">
        <v>680</v>
      </c>
      <c r="E123" s="71" t="s">
        <v>681</v>
      </c>
      <c r="F123" s="70" t="s">
        <v>118</v>
      </c>
      <c r="G123" s="70" t="s">
        <v>5</v>
      </c>
      <c r="H123" s="70" t="s">
        <v>9</v>
      </c>
      <c r="I123" s="70" t="s">
        <v>30</v>
      </c>
      <c r="J123" s="70" t="s">
        <v>682</v>
      </c>
      <c r="K123" s="70">
        <v>1</v>
      </c>
      <c r="L123" s="71" t="s">
        <v>683</v>
      </c>
      <c r="M123" s="70" t="s">
        <v>10</v>
      </c>
      <c r="N123" s="70"/>
      <c r="O123" s="70" t="s">
        <v>121</v>
      </c>
      <c r="P123" s="73" t="s">
        <v>684</v>
      </c>
      <c r="Q123" s="74" t="s">
        <v>331</v>
      </c>
      <c r="R123" s="74" t="s">
        <v>692</v>
      </c>
      <c r="S123" s="73"/>
      <c r="T123" s="73"/>
      <c r="U123" s="75"/>
      <c r="V123" s="75" t="s">
        <v>665</v>
      </c>
      <c r="W123" s="70"/>
      <c r="X123" s="70"/>
    </row>
    <row r="124" spans="1:24" s="76" customFormat="1" ht="86.4" x14ac:dyDescent="0.25">
      <c r="A124" s="70" t="s">
        <v>693</v>
      </c>
      <c r="B124" s="71" t="s">
        <v>114</v>
      </c>
      <c r="C124" s="72" t="s">
        <v>650</v>
      </c>
      <c r="D124" s="71" t="s">
        <v>680</v>
      </c>
      <c r="E124" s="71" t="s">
        <v>681</v>
      </c>
      <c r="F124" s="70" t="s">
        <v>118</v>
      </c>
      <c r="G124" s="70" t="s">
        <v>5</v>
      </c>
      <c r="H124" s="70" t="s">
        <v>9</v>
      </c>
      <c r="I124" s="70" t="s">
        <v>30</v>
      </c>
      <c r="J124" s="70" t="s">
        <v>694</v>
      </c>
      <c r="K124" s="70">
        <v>1</v>
      </c>
      <c r="L124" s="71" t="s">
        <v>695</v>
      </c>
      <c r="M124" s="70" t="s">
        <v>14</v>
      </c>
      <c r="N124" s="70"/>
      <c r="O124" s="70" t="s">
        <v>121</v>
      </c>
      <c r="P124" s="73" t="s">
        <v>696</v>
      </c>
      <c r="Q124" s="74" t="s">
        <v>697</v>
      </c>
      <c r="R124" s="74" t="s">
        <v>698</v>
      </c>
      <c r="S124" s="73"/>
      <c r="T124" s="73"/>
      <c r="U124" s="75"/>
      <c r="V124" s="75" t="s">
        <v>665</v>
      </c>
      <c r="W124" s="70"/>
      <c r="X124" s="70"/>
    </row>
    <row r="125" spans="1:24" s="76" customFormat="1" ht="100.8" x14ac:dyDescent="0.25">
      <c r="A125" s="70" t="s">
        <v>699</v>
      </c>
      <c r="B125" s="71" t="s">
        <v>114</v>
      </c>
      <c r="C125" s="72" t="s">
        <v>650</v>
      </c>
      <c r="D125" s="71" t="s">
        <v>680</v>
      </c>
      <c r="E125" s="71" t="s">
        <v>681</v>
      </c>
      <c r="F125" s="70" t="s">
        <v>143</v>
      </c>
      <c r="G125" s="70" t="s">
        <v>144</v>
      </c>
      <c r="H125" s="70" t="s">
        <v>9</v>
      </c>
      <c r="I125" s="70" t="s">
        <v>30</v>
      </c>
      <c r="J125" s="70" t="s">
        <v>700</v>
      </c>
      <c r="K125" s="70">
        <v>1</v>
      </c>
      <c r="L125" s="71" t="s">
        <v>683</v>
      </c>
      <c r="M125" s="70" t="s">
        <v>10</v>
      </c>
      <c r="N125" s="70"/>
      <c r="O125" s="70" t="s">
        <v>121</v>
      </c>
      <c r="P125" s="73" t="s">
        <v>701</v>
      </c>
      <c r="Q125" s="74" t="s">
        <v>702</v>
      </c>
      <c r="R125" s="74" t="s">
        <v>703</v>
      </c>
      <c r="S125" s="73"/>
      <c r="T125" s="73"/>
      <c r="U125" s="75"/>
      <c r="V125" s="75" t="s">
        <v>665</v>
      </c>
      <c r="W125" s="70"/>
      <c r="X125" s="70"/>
    </row>
    <row r="126" spans="1:24" s="76" customFormat="1" ht="86.4" x14ac:dyDescent="0.25">
      <c r="A126" s="70" t="s">
        <v>704</v>
      </c>
      <c r="B126" s="71" t="s">
        <v>114</v>
      </c>
      <c r="C126" s="72" t="s">
        <v>650</v>
      </c>
      <c r="D126" s="71" t="s">
        <v>680</v>
      </c>
      <c r="E126" s="71" t="s">
        <v>681</v>
      </c>
      <c r="F126" s="70" t="s">
        <v>118</v>
      </c>
      <c r="G126" s="70" t="s">
        <v>5</v>
      </c>
      <c r="H126" s="70" t="s">
        <v>9</v>
      </c>
      <c r="I126" s="70" t="s">
        <v>30</v>
      </c>
      <c r="J126" s="70" t="s">
        <v>705</v>
      </c>
      <c r="K126" s="70">
        <v>1</v>
      </c>
      <c r="L126" s="71" t="s">
        <v>695</v>
      </c>
      <c r="M126" s="70" t="s">
        <v>10</v>
      </c>
      <c r="N126" s="70"/>
      <c r="O126" s="70" t="s">
        <v>121</v>
      </c>
      <c r="P126" s="73" t="s">
        <v>696</v>
      </c>
      <c r="Q126" s="74" t="s">
        <v>706</v>
      </c>
      <c r="R126" s="74" t="s">
        <v>707</v>
      </c>
      <c r="S126" s="73"/>
      <c r="T126" s="73"/>
      <c r="U126" s="75"/>
      <c r="V126" s="75" t="s">
        <v>665</v>
      </c>
      <c r="W126" s="70"/>
      <c r="X126" s="70"/>
    </row>
    <row r="127" spans="1:24" s="76" customFormat="1" ht="115.2" x14ac:dyDescent="0.25">
      <c r="A127" s="70" t="s">
        <v>708</v>
      </c>
      <c r="B127" s="71" t="s">
        <v>114</v>
      </c>
      <c r="C127" s="72" t="s">
        <v>650</v>
      </c>
      <c r="D127" s="71" t="s">
        <v>680</v>
      </c>
      <c r="E127" s="71" t="s">
        <v>709</v>
      </c>
      <c r="F127" s="70" t="s">
        <v>143</v>
      </c>
      <c r="G127" s="70" t="s">
        <v>144</v>
      </c>
      <c r="H127" s="70" t="s">
        <v>9</v>
      </c>
      <c r="I127" s="70" t="s">
        <v>30</v>
      </c>
      <c r="J127" s="70" t="s">
        <v>710</v>
      </c>
      <c r="K127" s="70">
        <v>1</v>
      </c>
      <c r="L127" s="71" t="s">
        <v>711</v>
      </c>
      <c r="M127" s="70" t="s">
        <v>23</v>
      </c>
      <c r="N127" s="70"/>
      <c r="O127" s="70" t="s">
        <v>121</v>
      </c>
      <c r="P127" s="73" t="s">
        <v>712</v>
      </c>
      <c r="Q127" s="74" t="s">
        <v>713</v>
      </c>
      <c r="R127" s="74" t="s">
        <v>714</v>
      </c>
      <c r="S127" s="73"/>
      <c r="T127" s="73" t="s">
        <v>715</v>
      </c>
      <c r="U127" s="75" t="s">
        <v>877</v>
      </c>
      <c r="V127" s="75" t="s">
        <v>665</v>
      </c>
      <c r="W127" s="70"/>
      <c r="X127" s="70"/>
    </row>
    <row r="128" spans="1:24" s="76" customFormat="1" ht="72" x14ac:dyDescent="0.25">
      <c r="A128" s="70" t="s">
        <v>716</v>
      </c>
      <c r="B128" s="71" t="s">
        <v>114</v>
      </c>
      <c r="C128" s="72" t="s">
        <v>650</v>
      </c>
      <c r="D128" s="71" t="s">
        <v>717</v>
      </c>
      <c r="E128" s="71" t="s">
        <v>718</v>
      </c>
      <c r="F128" s="70" t="s">
        <v>143</v>
      </c>
      <c r="G128" s="70" t="s">
        <v>4</v>
      </c>
      <c r="H128" s="70" t="s">
        <v>9</v>
      </c>
      <c r="I128" s="70" t="s">
        <v>30</v>
      </c>
      <c r="J128" s="70" t="s">
        <v>719</v>
      </c>
      <c r="K128" s="70">
        <v>1</v>
      </c>
      <c r="L128" s="71" t="s">
        <v>368</v>
      </c>
      <c r="M128" s="70" t="s">
        <v>28</v>
      </c>
      <c r="N128" s="77" t="s">
        <v>182</v>
      </c>
      <c r="O128" s="70" t="s">
        <v>121</v>
      </c>
      <c r="P128" s="73" t="s">
        <v>720</v>
      </c>
      <c r="Q128" s="74" t="s">
        <v>721</v>
      </c>
      <c r="R128" s="74" t="s">
        <v>722</v>
      </c>
      <c r="S128" s="73"/>
      <c r="T128" s="73"/>
      <c r="U128" s="75" t="s">
        <v>876</v>
      </c>
      <c r="V128" s="75" t="s">
        <v>665</v>
      </c>
      <c r="W128" s="70"/>
      <c r="X128" s="70"/>
    </row>
    <row r="129" spans="1:24" s="76" customFormat="1" ht="57.6" x14ac:dyDescent="0.25">
      <c r="A129" s="70" t="s">
        <v>723</v>
      </c>
      <c r="B129" s="71" t="s">
        <v>114</v>
      </c>
      <c r="C129" s="72" t="s">
        <v>650</v>
      </c>
      <c r="D129" s="71" t="s">
        <v>717</v>
      </c>
      <c r="E129" s="71" t="s">
        <v>718</v>
      </c>
      <c r="F129" s="70" t="s">
        <v>143</v>
      </c>
      <c r="G129" s="70" t="s">
        <v>4</v>
      </c>
      <c r="H129" s="70" t="s">
        <v>9</v>
      </c>
      <c r="I129" s="70" t="s">
        <v>30</v>
      </c>
      <c r="J129" s="70" t="s">
        <v>724</v>
      </c>
      <c r="K129" s="70">
        <v>1</v>
      </c>
      <c r="L129" s="71" t="s">
        <v>360</v>
      </c>
      <c r="M129" s="70" t="s">
        <v>10</v>
      </c>
      <c r="N129" s="70"/>
      <c r="O129" s="70" t="s">
        <v>121</v>
      </c>
      <c r="P129" s="73" t="s">
        <v>725</v>
      </c>
      <c r="Q129" s="74" t="s">
        <v>721</v>
      </c>
      <c r="R129" s="74" t="s">
        <v>726</v>
      </c>
      <c r="S129" s="78"/>
      <c r="T129" s="78"/>
      <c r="U129" s="75"/>
      <c r="V129" s="75" t="s">
        <v>665</v>
      </c>
      <c r="W129" s="70"/>
      <c r="X129" s="70"/>
    </row>
    <row r="130" spans="1:24" s="76" customFormat="1" ht="72" x14ac:dyDescent="0.25">
      <c r="A130" s="70" t="s">
        <v>727</v>
      </c>
      <c r="B130" s="71" t="s">
        <v>114</v>
      </c>
      <c r="C130" s="72" t="s">
        <v>650</v>
      </c>
      <c r="D130" s="71" t="s">
        <v>717</v>
      </c>
      <c r="E130" s="71" t="s">
        <v>718</v>
      </c>
      <c r="F130" s="70" t="s">
        <v>143</v>
      </c>
      <c r="G130" s="70" t="s">
        <v>4</v>
      </c>
      <c r="H130" s="70" t="s">
        <v>9</v>
      </c>
      <c r="I130" s="70" t="s">
        <v>30</v>
      </c>
      <c r="J130" s="70" t="s">
        <v>719</v>
      </c>
      <c r="K130" s="70">
        <v>1</v>
      </c>
      <c r="L130" s="71" t="s">
        <v>368</v>
      </c>
      <c r="M130" s="70" t="s">
        <v>25</v>
      </c>
      <c r="N130" s="70"/>
      <c r="O130" s="70" t="s">
        <v>121</v>
      </c>
      <c r="P130" s="73" t="s">
        <v>720</v>
      </c>
      <c r="Q130" s="74" t="s">
        <v>728</v>
      </c>
      <c r="R130" s="74" t="s">
        <v>729</v>
      </c>
      <c r="S130" s="73"/>
      <c r="T130" s="73"/>
      <c r="U130" s="75"/>
      <c r="V130" s="75" t="s">
        <v>665</v>
      </c>
      <c r="W130" s="70"/>
      <c r="X130" s="70"/>
    </row>
    <row r="131" spans="1:24" s="76" customFormat="1" ht="86.4" x14ac:dyDescent="0.25">
      <c r="A131" s="70" t="s">
        <v>730</v>
      </c>
      <c r="B131" s="71" t="s">
        <v>114</v>
      </c>
      <c r="C131" s="72" t="s">
        <v>650</v>
      </c>
      <c r="D131" s="71" t="s">
        <v>717</v>
      </c>
      <c r="E131" s="71" t="s">
        <v>731</v>
      </c>
      <c r="F131" s="70" t="s">
        <v>143</v>
      </c>
      <c r="G131" s="70" t="s">
        <v>4</v>
      </c>
      <c r="H131" s="70" t="s">
        <v>9</v>
      </c>
      <c r="I131" s="70" t="s">
        <v>30</v>
      </c>
      <c r="J131" s="70" t="s">
        <v>732</v>
      </c>
      <c r="K131" s="70">
        <v>1</v>
      </c>
      <c r="L131" s="70" t="s">
        <v>733</v>
      </c>
      <c r="M131" s="70" t="s">
        <v>14</v>
      </c>
      <c r="N131" s="70"/>
      <c r="O131" s="70" t="s">
        <v>121</v>
      </c>
      <c r="P131" s="73" t="s">
        <v>734</v>
      </c>
      <c r="Q131" s="74" t="s">
        <v>735</v>
      </c>
      <c r="R131" s="74" t="s">
        <v>736</v>
      </c>
      <c r="S131" s="73"/>
      <c r="T131" s="73"/>
      <c r="U131" s="75"/>
      <c r="V131" s="75" t="s">
        <v>665</v>
      </c>
      <c r="W131" s="70"/>
      <c r="X131" s="70"/>
    </row>
    <row r="132" spans="1:24" s="76" customFormat="1" ht="72" x14ac:dyDescent="0.25">
      <c r="A132" s="70" t="s">
        <v>737</v>
      </c>
      <c r="B132" s="71" t="s">
        <v>114</v>
      </c>
      <c r="C132" s="72" t="s">
        <v>650</v>
      </c>
      <c r="D132" s="71" t="s">
        <v>717</v>
      </c>
      <c r="E132" s="71" t="s">
        <v>731</v>
      </c>
      <c r="F132" s="70" t="s">
        <v>118</v>
      </c>
      <c r="G132" s="70" t="s">
        <v>5</v>
      </c>
      <c r="H132" s="70" t="s">
        <v>9</v>
      </c>
      <c r="I132" s="70" t="s">
        <v>30</v>
      </c>
      <c r="J132" s="70" t="s">
        <v>732</v>
      </c>
      <c r="K132" s="70">
        <v>1</v>
      </c>
      <c r="L132" s="70" t="s">
        <v>733</v>
      </c>
      <c r="M132" s="70" t="s">
        <v>22</v>
      </c>
      <c r="N132" s="70"/>
      <c r="O132" s="70" t="s">
        <v>121</v>
      </c>
      <c r="P132" s="73" t="s">
        <v>738</v>
      </c>
      <c r="Q132" s="74" t="s">
        <v>739</v>
      </c>
      <c r="R132" s="74" t="s">
        <v>740</v>
      </c>
      <c r="S132" s="73"/>
      <c r="T132" s="73"/>
      <c r="U132" s="75"/>
      <c r="V132" s="75" t="s">
        <v>665</v>
      </c>
      <c r="W132" s="70"/>
      <c r="X132" s="70"/>
    </row>
    <row r="133" spans="1:24" s="76" customFormat="1" ht="86.4" x14ac:dyDescent="0.25">
      <c r="A133" s="70" t="s">
        <v>741</v>
      </c>
      <c r="B133" s="71" t="s">
        <v>114</v>
      </c>
      <c r="C133" s="72" t="s">
        <v>650</v>
      </c>
      <c r="D133" s="71" t="s">
        <v>717</v>
      </c>
      <c r="E133" s="71" t="s">
        <v>731</v>
      </c>
      <c r="F133" s="70" t="s">
        <v>143</v>
      </c>
      <c r="G133" s="70" t="s">
        <v>4</v>
      </c>
      <c r="H133" s="70" t="s">
        <v>9</v>
      </c>
      <c r="I133" s="70" t="s">
        <v>30</v>
      </c>
      <c r="J133" s="70" t="s">
        <v>742</v>
      </c>
      <c r="K133" s="70">
        <v>1</v>
      </c>
      <c r="L133" s="71" t="s">
        <v>743</v>
      </c>
      <c r="M133" s="70" t="s">
        <v>10</v>
      </c>
      <c r="N133" s="70"/>
      <c r="O133" s="70" t="s">
        <v>121</v>
      </c>
      <c r="P133" s="73" t="s">
        <v>744</v>
      </c>
      <c r="Q133" s="74" t="s">
        <v>739</v>
      </c>
      <c r="R133" s="74" t="s">
        <v>745</v>
      </c>
      <c r="S133" s="73"/>
      <c r="T133" s="73"/>
      <c r="U133" s="75"/>
      <c r="V133" s="75" t="s">
        <v>665</v>
      </c>
      <c r="W133" s="70"/>
      <c r="X133" s="70"/>
    </row>
    <row r="134" spans="1:24" s="76" customFormat="1" ht="57.6" x14ac:dyDescent="0.25">
      <c r="A134" s="70" t="s">
        <v>746</v>
      </c>
      <c r="B134" s="71" t="s">
        <v>114</v>
      </c>
      <c r="C134" s="72" t="s">
        <v>650</v>
      </c>
      <c r="D134" s="71" t="s">
        <v>717</v>
      </c>
      <c r="E134" s="71" t="s">
        <v>731</v>
      </c>
      <c r="F134" s="70" t="s">
        <v>118</v>
      </c>
      <c r="G134" s="70" t="s">
        <v>5</v>
      </c>
      <c r="H134" s="70" t="s">
        <v>9</v>
      </c>
      <c r="I134" s="70" t="s">
        <v>30</v>
      </c>
      <c r="J134" s="70" t="s">
        <v>747</v>
      </c>
      <c r="K134" s="70">
        <v>1</v>
      </c>
      <c r="L134" s="71" t="s">
        <v>748</v>
      </c>
      <c r="M134" s="70" t="s">
        <v>20</v>
      </c>
      <c r="N134" s="70"/>
      <c r="O134" s="70" t="s">
        <v>121</v>
      </c>
      <c r="P134" s="73" t="s">
        <v>749</v>
      </c>
      <c r="Q134" s="74" t="s">
        <v>750</v>
      </c>
      <c r="R134" s="74" t="s">
        <v>751</v>
      </c>
      <c r="S134" s="73"/>
      <c r="T134" s="73"/>
      <c r="U134" s="75"/>
      <c r="V134" s="75" t="s">
        <v>665</v>
      </c>
      <c r="W134" s="70"/>
      <c r="X134" s="70"/>
    </row>
    <row r="135" spans="1:24" s="76" customFormat="1" ht="86.4" x14ac:dyDescent="0.25">
      <c r="A135" s="70" t="s">
        <v>752</v>
      </c>
      <c r="B135" s="71" t="s">
        <v>114</v>
      </c>
      <c r="C135" s="72" t="s">
        <v>650</v>
      </c>
      <c r="D135" s="71" t="s">
        <v>717</v>
      </c>
      <c r="E135" s="71" t="s">
        <v>731</v>
      </c>
      <c r="F135" s="70" t="s">
        <v>118</v>
      </c>
      <c r="G135" s="70" t="s">
        <v>5</v>
      </c>
      <c r="H135" s="70" t="s">
        <v>9</v>
      </c>
      <c r="I135" s="70" t="s">
        <v>30</v>
      </c>
      <c r="J135" s="70" t="s">
        <v>732</v>
      </c>
      <c r="K135" s="70">
        <v>1</v>
      </c>
      <c r="L135" s="70" t="s">
        <v>733</v>
      </c>
      <c r="M135" s="70" t="s">
        <v>10</v>
      </c>
      <c r="N135" s="70"/>
      <c r="O135" s="70" t="s">
        <v>121</v>
      </c>
      <c r="P135" s="73" t="s">
        <v>738</v>
      </c>
      <c r="Q135" s="74" t="s">
        <v>750</v>
      </c>
      <c r="R135" s="74" t="s">
        <v>753</v>
      </c>
      <c r="S135" s="73"/>
      <c r="T135" s="73"/>
      <c r="U135" s="75"/>
      <c r="V135" s="75" t="s">
        <v>665</v>
      </c>
      <c r="W135" s="70"/>
      <c r="X135" s="70"/>
    </row>
    <row r="136" spans="1:24" s="76" customFormat="1" ht="72" x14ac:dyDescent="0.25">
      <c r="A136" s="70" t="s">
        <v>754</v>
      </c>
      <c r="B136" s="71" t="s">
        <v>114</v>
      </c>
      <c r="C136" s="72" t="s">
        <v>650</v>
      </c>
      <c r="D136" s="71" t="s">
        <v>717</v>
      </c>
      <c r="E136" s="71" t="s">
        <v>731</v>
      </c>
      <c r="F136" s="70" t="s">
        <v>118</v>
      </c>
      <c r="G136" s="70" t="s">
        <v>5</v>
      </c>
      <c r="H136" s="70" t="s">
        <v>9</v>
      </c>
      <c r="I136" s="70" t="s">
        <v>30</v>
      </c>
      <c r="J136" s="70" t="s">
        <v>732</v>
      </c>
      <c r="K136" s="70">
        <v>1</v>
      </c>
      <c r="L136" s="70" t="s">
        <v>733</v>
      </c>
      <c r="M136" s="70" t="s">
        <v>10</v>
      </c>
      <c r="N136" s="70"/>
      <c r="O136" s="70" t="s">
        <v>121</v>
      </c>
      <c r="P136" s="73" t="s">
        <v>755</v>
      </c>
      <c r="Q136" s="74" t="s">
        <v>739</v>
      </c>
      <c r="R136" s="74" t="s">
        <v>756</v>
      </c>
      <c r="S136" s="73"/>
      <c r="T136" s="73"/>
      <c r="U136" s="75"/>
      <c r="V136" s="75" t="s">
        <v>665</v>
      </c>
      <c r="W136" s="70"/>
      <c r="X136" s="70"/>
    </row>
    <row r="137" spans="1:24" s="76" customFormat="1" ht="86.4" x14ac:dyDescent="0.25">
      <c r="A137" s="70" t="s">
        <v>757</v>
      </c>
      <c r="B137" s="71" t="s">
        <v>114</v>
      </c>
      <c r="C137" s="72" t="s">
        <v>650</v>
      </c>
      <c r="D137" s="71" t="s">
        <v>717</v>
      </c>
      <c r="E137" s="71" t="s">
        <v>731</v>
      </c>
      <c r="F137" s="70" t="s">
        <v>118</v>
      </c>
      <c r="G137" s="70" t="s">
        <v>5</v>
      </c>
      <c r="H137" s="70" t="s">
        <v>9</v>
      </c>
      <c r="I137" s="70" t="s">
        <v>30</v>
      </c>
      <c r="J137" s="70" t="s">
        <v>732</v>
      </c>
      <c r="K137" s="70">
        <v>1</v>
      </c>
      <c r="L137" s="70" t="s">
        <v>758</v>
      </c>
      <c r="M137" s="70" t="s">
        <v>10</v>
      </c>
      <c r="N137" s="70"/>
      <c r="O137" s="70" t="s">
        <v>121</v>
      </c>
      <c r="P137" s="73" t="s">
        <v>755</v>
      </c>
      <c r="Q137" s="74" t="s">
        <v>759</v>
      </c>
      <c r="R137" s="74" t="s">
        <v>760</v>
      </c>
      <c r="S137" s="73"/>
      <c r="T137" s="73"/>
      <c r="U137" s="75"/>
      <c r="V137" s="75" t="s">
        <v>665</v>
      </c>
      <c r="W137" s="70"/>
      <c r="X137" s="70"/>
    </row>
    <row r="138" spans="1:24" s="76" customFormat="1" ht="57.6" x14ac:dyDescent="0.25">
      <c r="A138" s="70" t="s">
        <v>761</v>
      </c>
      <c r="B138" s="71" t="s">
        <v>114</v>
      </c>
      <c r="C138" s="70"/>
      <c r="D138" s="71" t="s">
        <v>762</v>
      </c>
      <c r="E138" s="71" t="s">
        <v>763</v>
      </c>
      <c r="F138" s="70" t="s">
        <v>128</v>
      </c>
      <c r="G138" s="70" t="s">
        <v>75</v>
      </c>
      <c r="H138" s="70" t="s">
        <v>76</v>
      </c>
      <c r="I138" s="70" t="s">
        <v>77</v>
      </c>
      <c r="J138" s="70" t="s">
        <v>764</v>
      </c>
      <c r="K138" s="70">
        <v>1</v>
      </c>
      <c r="L138" s="71" t="s">
        <v>765</v>
      </c>
      <c r="M138" s="70" t="s">
        <v>88</v>
      </c>
      <c r="N138" s="70"/>
      <c r="O138" s="70" t="s">
        <v>121</v>
      </c>
      <c r="P138" s="73" t="s">
        <v>766</v>
      </c>
      <c r="Q138" s="74" t="s">
        <v>78</v>
      </c>
      <c r="R138" s="74" t="s">
        <v>767</v>
      </c>
      <c r="S138" s="73" t="s">
        <v>768</v>
      </c>
      <c r="T138" s="73"/>
      <c r="U138" s="75" t="s">
        <v>884</v>
      </c>
      <c r="V138" s="75" t="s">
        <v>665</v>
      </c>
      <c r="W138" s="70"/>
      <c r="X138" s="70"/>
    </row>
    <row r="139" spans="1:24" s="76" customFormat="1" ht="57.6" x14ac:dyDescent="0.25">
      <c r="A139" s="70" t="s">
        <v>769</v>
      </c>
      <c r="B139" s="71" t="s">
        <v>114</v>
      </c>
      <c r="C139" s="70"/>
      <c r="D139" s="71" t="s">
        <v>762</v>
      </c>
      <c r="E139" s="71" t="s">
        <v>763</v>
      </c>
      <c r="F139" s="70" t="s">
        <v>128</v>
      </c>
      <c r="G139" s="70" t="s">
        <v>79</v>
      </c>
      <c r="H139" s="70" t="s">
        <v>76</v>
      </c>
      <c r="I139" s="70" t="s">
        <v>77</v>
      </c>
      <c r="J139" s="70" t="s">
        <v>770</v>
      </c>
      <c r="K139" s="70">
        <v>1</v>
      </c>
      <c r="L139" s="71" t="s">
        <v>771</v>
      </c>
      <c r="M139" s="70" t="s">
        <v>10</v>
      </c>
      <c r="N139" s="70"/>
      <c r="O139" s="70" t="s">
        <v>121</v>
      </c>
      <c r="P139" s="73" t="s">
        <v>772</v>
      </c>
      <c r="Q139" s="74" t="s">
        <v>78</v>
      </c>
      <c r="R139" s="74" t="s">
        <v>773</v>
      </c>
      <c r="S139" s="73" t="s">
        <v>768</v>
      </c>
      <c r="T139" s="73"/>
      <c r="U139" s="75" t="s">
        <v>884</v>
      </c>
      <c r="V139" s="75" t="s">
        <v>665</v>
      </c>
      <c r="W139" s="70"/>
      <c r="X139" s="70"/>
    </row>
    <row r="140" spans="1:24" s="76" customFormat="1" ht="138" customHeight="1" x14ac:dyDescent="0.25">
      <c r="A140" s="70" t="s">
        <v>774</v>
      </c>
      <c r="B140" s="71" t="s">
        <v>114</v>
      </c>
      <c r="C140" s="70"/>
      <c r="D140" s="71" t="s">
        <v>762</v>
      </c>
      <c r="E140" s="71" t="s">
        <v>763</v>
      </c>
      <c r="F140" s="70" t="s">
        <v>128</v>
      </c>
      <c r="G140" s="70" t="s">
        <v>79</v>
      </c>
      <c r="H140" s="70" t="s">
        <v>76</v>
      </c>
      <c r="I140" s="70" t="s">
        <v>77</v>
      </c>
      <c r="J140" s="70" t="s">
        <v>775</v>
      </c>
      <c r="K140" s="70">
        <v>1</v>
      </c>
      <c r="L140" s="71" t="s">
        <v>771</v>
      </c>
      <c r="M140" s="70" t="s">
        <v>10</v>
      </c>
      <c r="N140" s="70"/>
      <c r="O140" s="70" t="s">
        <v>121</v>
      </c>
      <c r="P140" s="73" t="s">
        <v>776</v>
      </c>
      <c r="Q140" s="74" t="s">
        <v>78</v>
      </c>
      <c r="R140" s="74" t="s">
        <v>777</v>
      </c>
      <c r="S140" s="73" t="s">
        <v>768</v>
      </c>
      <c r="T140" s="73"/>
      <c r="U140" s="75" t="s">
        <v>884</v>
      </c>
      <c r="V140" s="75" t="s">
        <v>665</v>
      </c>
      <c r="W140" s="70"/>
      <c r="X140" s="70"/>
    </row>
    <row r="141" spans="1:24" s="76" customFormat="1" ht="72" x14ac:dyDescent="0.25">
      <c r="A141" s="70" t="s">
        <v>778</v>
      </c>
      <c r="B141" s="71" t="s">
        <v>114</v>
      </c>
      <c r="C141" s="70"/>
      <c r="D141" s="71" t="s">
        <v>762</v>
      </c>
      <c r="E141" s="71" t="s">
        <v>779</v>
      </c>
      <c r="F141" s="70" t="s">
        <v>118</v>
      </c>
      <c r="G141" s="70" t="s">
        <v>5</v>
      </c>
      <c r="H141" s="70" t="s">
        <v>9</v>
      </c>
      <c r="I141" s="70" t="s">
        <v>30</v>
      </c>
      <c r="J141" s="70" t="s">
        <v>780</v>
      </c>
      <c r="K141" s="70">
        <v>1</v>
      </c>
      <c r="L141" s="71" t="s">
        <v>781</v>
      </c>
      <c r="M141" s="70" t="s">
        <v>10</v>
      </c>
      <c r="N141" s="70"/>
      <c r="O141" s="70" t="s">
        <v>121</v>
      </c>
      <c r="P141" s="73" t="s">
        <v>782</v>
      </c>
      <c r="Q141" s="74" t="s">
        <v>331</v>
      </c>
      <c r="R141" s="74" t="s">
        <v>783</v>
      </c>
      <c r="S141" s="73" t="s">
        <v>768</v>
      </c>
      <c r="T141" s="73"/>
      <c r="U141" s="75" t="s">
        <v>884</v>
      </c>
      <c r="V141" s="75" t="s">
        <v>665</v>
      </c>
      <c r="W141" s="70"/>
      <c r="X141" s="70"/>
    </row>
    <row r="142" spans="1:24" s="76" customFormat="1" ht="115.2" x14ac:dyDescent="0.25">
      <c r="A142" s="70" t="s">
        <v>784</v>
      </c>
      <c r="B142" s="71" t="s">
        <v>114</v>
      </c>
      <c r="C142" s="70"/>
      <c r="D142" s="71" t="s">
        <v>762</v>
      </c>
      <c r="E142" s="71" t="s">
        <v>779</v>
      </c>
      <c r="F142" s="70" t="s">
        <v>128</v>
      </c>
      <c r="G142" s="70" t="s">
        <v>75</v>
      </c>
      <c r="H142" s="70" t="s">
        <v>9</v>
      </c>
      <c r="I142" s="70" t="s">
        <v>80</v>
      </c>
      <c r="J142" s="70" t="s">
        <v>785</v>
      </c>
      <c r="K142" s="70">
        <v>1</v>
      </c>
      <c r="L142" s="71" t="s">
        <v>786</v>
      </c>
      <c r="M142" s="70" t="s">
        <v>28</v>
      </c>
      <c r="N142" s="70"/>
      <c r="O142" s="70" t="s">
        <v>121</v>
      </c>
      <c r="P142" s="73" t="s">
        <v>787</v>
      </c>
      <c r="Q142" s="74" t="s">
        <v>788</v>
      </c>
      <c r="R142" s="74" t="s">
        <v>789</v>
      </c>
      <c r="S142" s="73" t="s">
        <v>768</v>
      </c>
      <c r="T142" s="73"/>
      <c r="U142" s="75" t="s">
        <v>884</v>
      </c>
      <c r="V142" s="75" t="s">
        <v>665</v>
      </c>
      <c r="W142" s="70"/>
      <c r="X142" s="70"/>
    </row>
    <row r="143" spans="1:24" s="76" customFormat="1" ht="158.4" x14ac:dyDescent="0.25">
      <c r="A143" s="70" t="s">
        <v>790</v>
      </c>
      <c r="B143" s="71" t="s">
        <v>114</v>
      </c>
      <c r="C143" s="70"/>
      <c r="D143" s="71" t="s">
        <v>762</v>
      </c>
      <c r="E143" s="71" t="s">
        <v>779</v>
      </c>
      <c r="F143" s="70" t="s">
        <v>118</v>
      </c>
      <c r="G143" s="70" t="s">
        <v>7</v>
      </c>
      <c r="H143" s="70" t="s">
        <v>9</v>
      </c>
      <c r="I143" s="70" t="s">
        <v>30</v>
      </c>
      <c r="J143" s="70" t="s">
        <v>791</v>
      </c>
      <c r="K143" s="70">
        <v>1</v>
      </c>
      <c r="L143" s="71" t="s">
        <v>792</v>
      </c>
      <c r="M143" s="70" t="s">
        <v>10</v>
      </c>
      <c r="N143" s="70"/>
      <c r="O143" s="70" t="s">
        <v>121</v>
      </c>
      <c r="P143" s="73" t="s">
        <v>793</v>
      </c>
      <c r="Q143" s="74" t="s">
        <v>794</v>
      </c>
      <c r="R143" s="74" t="s">
        <v>795</v>
      </c>
      <c r="S143" s="73" t="s">
        <v>768</v>
      </c>
      <c r="T143" s="73"/>
      <c r="U143" s="75" t="s">
        <v>884</v>
      </c>
      <c r="V143" s="75" t="s">
        <v>665</v>
      </c>
      <c r="W143" s="70"/>
      <c r="X143" s="70"/>
    </row>
    <row r="144" spans="1:24" s="76" customFormat="1" ht="187.2" x14ac:dyDescent="0.25">
      <c r="A144" s="70" t="s">
        <v>796</v>
      </c>
      <c r="B144" s="71" t="s">
        <v>114</v>
      </c>
      <c r="C144" s="70"/>
      <c r="D144" s="71" t="s">
        <v>762</v>
      </c>
      <c r="E144" s="71" t="s">
        <v>779</v>
      </c>
      <c r="F144" s="70" t="s">
        <v>118</v>
      </c>
      <c r="G144" s="70" t="s">
        <v>7</v>
      </c>
      <c r="H144" s="70" t="s">
        <v>9</v>
      </c>
      <c r="I144" s="70" t="s">
        <v>30</v>
      </c>
      <c r="J144" s="70" t="s">
        <v>797</v>
      </c>
      <c r="K144" s="70">
        <v>1</v>
      </c>
      <c r="L144" s="71" t="s">
        <v>781</v>
      </c>
      <c r="M144" s="70" t="s">
        <v>10</v>
      </c>
      <c r="N144" s="70"/>
      <c r="O144" s="70" t="s">
        <v>121</v>
      </c>
      <c r="P144" s="73" t="s">
        <v>798</v>
      </c>
      <c r="Q144" s="74" t="s">
        <v>799</v>
      </c>
      <c r="R144" s="74" t="s">
        <v>800</v>
      </c>
      <c r="S144" s="73" t="s">
        <v>768</v>
      </c>
      <c r="T144" s="73"/>
      <c r="U144" s="75" t="s">
        <v>884</v>
      </c>
      <c r="V144" s="75" t="s">
        <v>665</v>
      </c>
      <c r="W144" s="70"/>
      <c r="X144" s="70"/>
    </row>
    <row r="145" spans="1:24" s="76" customFormat="1" ht="57.6" x14ac:dyDescent="0.25">
      <c r="A145" s="70" t="s">
        <v>801</v>
      </c>
      <c r="B145" s="71" t="s">
        <v>114</v>
      </c>
      <c r="C145" s="70"/>
      <c r="D145" s="71" t="s">
        <v>762</v>
      </c>
      <c r="E145" s="71" t="s">
        <v>779</v>
      </c>
      <c r="F145" s="70" t="s">
        <v>118</v>
      </c>
      <c r="G145" s="70" t="s">
        <v>5</v>
      </c>
      <c r="H145" s="70" t="s">
        <v>9</v>
      </c>
      <c r="I145" s="70" t="s">
        <v>30</v>
      </c>
      <c r="J145" s="70" t="s">
        <v>802</v>
      </c>
      <c r="K145" s="70">
        <v>1</v>
      </c>
      <c r="L145" s="71" t="s">
        <v>803</v>
      </c>
      <c r="M145" s="70" t="s">
        <v>13</v>
      </c>
      <c r="N145" s="70"/>
      <c r="O145" s="70" t="s">
        <v>121</v>
      </c>
      <c r="P145" s="73" t="s">
        <v>804</v>
      </c>
      <c r="Q145" s="74" t="s">
        <v>805</v>
      </c>
      <c r="R145" s="74" t="s">
        <v>806</v>
      </c>
      <c r="S145" s="73" t="s">
        <v>768</v>
      </c>
      <c r="T145" s="73"/>
      <c r="U145" s="75" t="s">
        <v>884</v>
      </c>
      <c r="V145" s="75" t="s">
        <v>665</v>
      </c>
      <c r="W145" s="70"/>
      <c r="X145" s="70"/>
    </row>
    <row r="146" spans="1:24" s="76" customFormat="1" ht="376.2" customHeight="1" x14ac:dyDescent="0.25">
      <c r="A146" s="70" t="s">
        <v>807</v>
      </c>
      <c r="B146" s="71" t="s">
        <v>114</v>
      </c>
      <c r="C146" s="70"/>
      <c r="D146" s="71" t="s">
        <v>762</v>
      </c>
      <c r="E146" s="71" t="s">
        <v>779</v>
      </c>
      <c r="F146" s="70" t="s">
        <v>118</v>
      </c>
      <c r="G146" s="70" t="s">
        <v>5</v>
      </c>
      <c r="H146" s="70" t="s">
        <v>9</v>
      </c>
      <c r="I146" s="70" t="s">
        <v>30</v>
      </c>
      <c r="J146" s="70" t="s">
        <v>808</v>
      </c>
      <c r="K146" s="70">
        <v>1</v>
      </c>
      <c r="L146" s="71" t="s">
        <v>781</v>
      </c>
      <c r="M146" s="70" t="s">
        <v>10</v>
      </c>
      <c r="N146" s="70"/>
      <c r="O146" s="70" t="s">
        <v>121</v>
      </c>
      <c r="P146" s="79" t="s">
        <v>809</v>
      </c>
      <c r="Q146" s="74" t="s">
        <v>810</v>
      </c>
      <c r="R146" s="74" t="s">
        <v>811</v>
      </c>
      <c r="S146" s="73" t="s">
        <v>768</v>
      </c>
      <c r="T146" s="73" t="s">
        <v>812</v>
      </c>
      <c r="U146" s="75" t="s">
        <v>884</v>
      </c>
      <c r="V146" s="75" t="s">
        <v>665</v>
      </c>
      <c r="W146" s="70"/>
      <c r="X146" s="70"/>
    </row>
    <row r="147" spans="1:24" s="76" customFormat="1" ht="57.6" x14ac:dyDescent="0.25">
      <c r="A147" s="70" t="s">
        <v>813</v>
      </c>
      <c r="B147" s="71" t="s">
        <v>114</v>
      </c>
      <c r="C147" s="70"/>
      <c r="D147" s="71" t="s">
        <v>762</v>
      </c>
      <c r="E147" s="71" t="s">
        <v>779</v>
      </c>
      <c r="F147" s="70" t="s">
        <v>118</v>
      </c>
      <c r="G147" s="70" t="s">
        <v>5</v>
      </c>
      <c r="H147" s="70" t="s">
        <v>9</v>
      </c>
      <c r="I147" s="70" t="s">
        <v>30</v>
      </c>
      <c r="J147" s="70" t="s">
        <v>814</v>
      </c>
      <c r="K147" s="70">
        <v>1</v>
      </c>
      <c r="L147" s="71" t="s">
        <v>803</v>
      </c>
      <c r="M147" s="70" t="s">
        <v>12</v>
      </c>
      <c r="N147" s="70"/>
      <c r="O147" s="70" t="s">
        <v>121</v>
      </c>
      <c r="P147" s="73" t="s">
        <v>815</v>
      </c>
      <c r="Q147" s="74" t="s">
        <v>816</v>
      </c>
      <c r="R147" s="74" t="s">
        <v>817</v>
      </c>
      <c r="S147" s="73" t="s">
        <v>768</v>
      </c>
      <c r="T147" s="73"/>
      <c r="U147" s="75" t="s">
        <v>884</v>
      </c>
      <c r="V147" s="75" t="s">
        <v>665</v>
      </c>
      <c r="W147" s="70"/>
      <c r="X147" s="70"/>
    </row>
    <row r="148" spans="1:24" s="76" customFormat="1" ht="72" x14ac:dyDescent="0.25">
      <c r="A148" s="70" t="s">
        <v>818</v>
      </c>
      <c r="B148" s="71" t="s">
        <v>114</v>
      </c>
      <c r="C148" s="70"/>
      <c r="D148" s="71" t="s">
        <v>762</v>
      </c>
      <c r="E148" s="71" t="s">
        <v>779</v>
      </c>
      <c r="F148" s="70" t="s">
        <v>118</v>
      </c>
      <c r="G148" s="70" t="s">
        <v>5</v>
      </c>
      <c r="H148" s="70" t="s">
        <v>9</v>
      </c>
      <c r="I148" s="70" t="s">
        <v>30</v>
      </c>
      <c r="J148" s="70" t="s">
        <v>814</v>
      </c>
      <c r="K148" s="70">
        <v>1</v>
      </c>
      <c r="L148" s="71" t="s">
        <v>803</v>
      </c>
      <c r="M148" s="70" t="s">
        <v>28</v>
      </c>
      <c r="N148" s="70"/>
      <c r="O148" s="70" t="s">
        <v>121</v>
      </c>
      <c r="P148" s="73" t="s">
        <v>819</v>
      </c>
      <c r="Q148" s="74" t="s">
        <v>820</v>
      </c>
      <c r="R148" s="74" t="s">
        <v>821</v>
      </c>
      <c r="S148" s="73" t="s">
        <v>768</v>
      </c>
      <c r="T148" s="73"/>
      <c r="U148" s="75" t="s">
        <v>884</v>
      </c>
      <c r="V148" s="75" t="s">
        <v>665</v>
      </c>
      <c r="W148" s="70"/>
      <c r="X148" s="70"/>
    </row>
    <row r="149" spans="1:24" s="76" customFormat="1" ht="72" x14ac:dyDescent="0.25">
      <c r="A149" s="70" t="s">
        <v>822</v>
      </c>
      <c r="B149" s="71" t="s">
        <v>114</v>
      </c>
      <c r="C149" s="70"/>
      <c r="D149" s="71" t="s">
        <v>762</v>
      </c>
      <c r="E149" s="71" t="s">
        <v>779</v>
      </c>
      <c r="F149" s="70" t="s">
        <v>118</v>
      </c>
      <c r="G149" s="70" t="s">
        <v>5</v>
      </c>
      <c r="H149" s="70" t="s">
        <v>9</v>
      </c>
      <c r="I149" s="70" t="s">
        <v>30</v>
      </c>
      <c r="J149" s="70" t="s">
        <v>823</v>
      </c>
      <c r="K149" s="70">
        <v>1</v>
      </c>
      <c r="L149" s="71" t="s">
        <v>781</v>
      </c>
      <c r="M149" s="70" t="s">
        <v>10</v>
      </c>
      <c r="N149" s="70"/>
      <c r="O149" s="70" t="s">
        <v>121</v>
      </c>
      <c r="P149" s="73" t="s">
        <v>824</v>
      </c>
      <c r="Q149" s="74" t="s">
        <v>68</v>
      </c>
      <c r="R149" s="74" t="s">
        <v>825</v>
      </c>
      <c r="S149" s="73" t="s">
        <v>768</v>
      </c>
      <c r="T149" s="73"/>
      <c r="U149" s="75" t="s">
        <v>884</v>
      </c>
      <c r="V149" s="75" t="s">
        <v>665</v>
      </c>
      <c r="W149" s="70"/>
      <c r="X149" s="70"/>
    </row>
    <row r="150" spans="1:24" s="76" customFormat="1" ht="115.2" x14ac:dyDescent="0.25">
      <c r="A150" s="70" t="s">
        <v>826</v>
      </c>
      <c r="B150" s="71" t="s">
        <v>114</v>
      </c>
      <c r="C150" s="70"/>
      <c r="D150" s="71" t="s">
        <v>762</v>
      </c>
      <c r="E150" s="71" t="s">
        <v>779</v>
      </c>
      <c r="F150" s="70" t="s">
        <v>118</v>
      </c>
      <c r="G150" s="70" t="s">
        <v>5</v>
      </c>
      <c r="H150" s="70" t="s">
        <v>9</v>
      </c>
      <c r="I150" s="70" t="s">
        <v>30</v>
      </c>
      <c r="J150" s="70" t="s">
        <v>827</v>
      </c>
      <c r="K150" s="70">
        <v>1</v>
      </c>
      <c r="L150" s="71" t="s">
        <v>828</v>
      </c>
      <c r="M150" s="70" t="s">
        <v>10</v>
      </c>
      <c r="N150" s="70"/>
      <c r="O150" s="70" t="s">
        <v>121</v>
      </c>
      <c r="P150" s="73" t="s">
        <v>829</v>
      </c>
      <c r="Q150" s="74" t="s">
        <v>830</v>
      </c>
      <c r="R150" s="74" t="s">
        <v>831</v>
      </c>
      <c r="S150" s="73" t="s">
        <v>768</v>
      </c>
      <c r="T150" s="73"/>
      <c r="U150" s="75" t="s">
        <v>884</v>
      </c>
      <c r="V150" s="75" t="s">
        <v>665</v>
      </c>
      <c r="W150" s="70"/>
      <c r="X150" s="70"/>
    </row>
    <row r="151" spans="1:24" s="76" customFormat="1" ht="86.4" x14ac:dyDescent="0.25">
      <c r="A151" s="70" t="s">
        <v>832</v>
      </c>
      <c r="B151" s="71" t="s">
        <v>833</v>
      </c>
      <c r="C151" s="72" t="s">
        <v>834</v>
      </c>
      <c r="D151" s="71" t="s">
        <v>48</v>
      </c>
      <c r="E151" s="71" t="s">
        <v>48</v>
      </c>
      <c r="F151" s="70" t="s">
        <v>128</v>
      </c>
      <c r="G151" s="70" t="s">
        <v>75</v>
      </c>
      <c r="H151" s="70" t="s">
        <v>76</v>
      </c>
      <c r="I151" s="70" t="s">
        <v>77</v>
      </c>
      <c r="J151" s="70" t="s">
        <v>835</v>
      </c>
      <c r="K151" s="70">
        <v>1</v>
      </c>
      <c r="L151" s="71" t="s">
        <v>836</v>
      </c>
      <c r="M151" s="70" t="s">
        <v>10</v>
      </c>
      <c r="N151" s="70"/>
      <c r="O151" s="70" t="s">
        <v>121</v>
      </c>
      <c r="P151" s="73" t="s">
        <v>837</v>
      </c>
      <c r="Q151" s="74" t="s">
        <v>83</v>
      </c>
      <c r="R151" s="74" t="s">
        <v>838</v>
      </c>
      <c r="S151" s="73"/>
      <c r="T151" s="73"/>
      <c r="U151" s="75"/>
      <c r="V151" s="75" t="s">
        <v>665</v>
      </c>
      <c r="W151" s="70"/>
      <c r="X151" s="70"/>
    </row>
    <row r="152" spans="1:24" s="76" customFormat="1" ht="72" x14ac:dyDescent="0.25">
      <c r="A152" s="70" t="s">
        <v>839</v>
      </c>
      <c r="B152" s="71" t="s">
        <v>833</v>
      </c>
      <c r="C152" s="72" t="s">
        <v>834</v>
      </c>
      <c r="D152" s="71" t="s">
        <v>48</v>
      </c>
      <c r="E152" s="71" t="s">
        <v>840</v>
      </c>
      <c r="F152" s="70" t="s">
        <v>118</v>
      </c>
      <c r="G152" s="70" t="s">
        <v>7</v>
      </c>
      <c r="H152" s="70" t="s">
        <v>9</v>
      </c>
      <c r="I152" s="70" t="s">
        <v>30</v>
      </c>
      <c r="J152" s="70" t="s">
        <v>841</v>
      </c>
      <c r="K152" s="70">
        <v>1</v>
      </c>
      <c r="L152" s="71" t="s">
        <v>324</v>
      </c>
      <c r="M152" s="70" t="s">
        <v>10</v>
      </c>
      <c r="N152" s="70"/>
      <c r="O152" s="70" t="s">
        <v>121</v>
      </c>
      <c r="P152" s="73" t="s">
        <v>842</v>
      </c>
      <c r="Q152" s="74" t="s">
        <v>843</v>
      </c>
      <c r="R152" s="74" t="s">
        <v>844</v>
      </c>
      <c r="S152" s="73"/>
      <c r="T152" s="73"/>
      <c r="U152" s="75"/>
      <c r="V152" s="75" t="s">
        <v>665</v>
      </c>
      <c r="W152" s="70"/>
      <c r="X152" s="70"/>
    </row>
    <row r="153" spans="1:24" s="76" customFormat="1" ht="72" x14ac:dyDescent="0.25">
      <c r="A153" s="70" t="s">
        <v>845</v>
      </c>
      <c r="B153" s="71" t="s">
        <v>833</v>
      </c>
      <c r="C153" s="72" t="s">
        <v>834</v>
      </c>
      <c r="D153" s="71" t="s">
        <v>48</v>
      </c>
      <c r="E153" s="71" t="s">
        <v>840</v>
      </c>
      <c r="F153" s="70" t="s">
        <v>118</v>
      </c>
      <c r="G153" s="70" t="s">
        <v>7</v>
      </c>
      <c r="H153" s="70" t="s">
        <v>9</v>
      </c>
      <c r="I153" s="70" t="s">
        <v>30</v>
      </c>
      <c r="J153" s="70" t="s">
        <v>841</v>
      </c>
      <c r="K153" s="70">
        <v>1</v>
      </c>
      <c r="L153" s="71" t="s">
        <v>324</v>
      </c>
      <c r="M153" s="70" t="s">
        <v>10</v>
      </c>
      <c r="N153" s="70"/>
      <c r="O153" s="70" t="s">
        <v>121</v>
      </c>
      <c r="P153" s="73" t="s">
        <v>846</v>
      </c>
      <c r="Q153" s="74" t="s">
        <v>847</v>
      </c>
      <c r="R153" s="74" t="s">
        <v>848</v>
      </c>
      <c r="S153" s="73"/>
      <c r="T153" s="73"/>
      <c r="U153" s="75"/>
      <c r="V153" s="75" t="s">
        <v>665</v>
      </c>
      <c r="W153" s="70"/>
      <c r="X153" s="70"/>
    </row>
    <row r="154" spans="1:24" s="76" customFormat="1" ht="201.6" x14ac:dyDescent="0.25">
      <c r="A154" s="70" t="s">
        <v>849</v>
      </c>
      <c r="B154" s="71" t="s">
        <v>850</v>
      </c>
      <c r="C154" s="72" t="s">
        <v>851</v>
      </c>
      <c r="D154" s="71" t="s">
        <v>852</v>
      </c>
      <c r="E154" s="71" t="s">
        <v>48</v>
      </c>
      <c r="F154" s="70" t="s">
        <v>118</v>
      </c>
      <c r="G154" s="70" t="s">
        <v>7</v>
      </c>
      <c r="H154" s="70" t="s">
        <v>9</v>
      </c>
      <c r="I154" s="70" t="s">
        <v>30</v>
      </c>
      <c r="J154" s="70" t="s">
        <v>853</v>
      </c>
      <c r="K154" s="70">
        <v>1</v>
      </c>
      <c r="L154" s="71" t="s">
        <v>542</v>
      </c>
      <c r="M154" s="70" t="s">
        <v>10</v>
      </c>
      <c r="N154" s="70"/>
      <c r="O154" s="70" t="s">
        <v>121</v>
      </c>
      <c r="P154" s="73" t="s">
        <v>854</v>
      </c>
      <c r="Q154" s="74" t="s">
        <v>855</v>
      </c>
      <c r="R154" s="74" t="s">
        <v>856</v>
      </c>
      <c r="S154" s="73"/>
      <c r="T154" s="73"/>
      <c r="U154" s="75"/>
      <c r="V154" s="75" t="s">
        <v>665</v>
      </c>
      <c r="W154" s="70"/>
      <c r="X154" s="70"/>
    </row>
    <row r="155" spans="1:24" s="76" customFormat="1" ht="187.2" x14ac:dyDescent="0.25">
      <c r="A155" s="70" t="s">
        <v>857</v>
      </c>
      <c r="B155" s="71" t="s">
        <v>850</v>
      </c>
      <c r="C155" s="72" t="s">
        <v>851</v>
      </c>
      <c r="D155" s="71" t="s">
        <v>858</v>
      </c>
      <c r="E155" s="71" t="s">
        <v>48</v>
      </c>
      <c r="F155" s="70" t="s">
        <v>118</v>
      </c>
      <c r="G155" s="70" t="s">
        <v>7</v>
      </c>
      <c r="H155" s="70" t="s">
        <v>9</v>
      </c>
      <c r="I155" s="70" t="s">
        <v>30</v>
      </c>
      <c r="J155" s="70" t="s">
        <v>853</v>
      </c>
      <c r="K155" s="70">
        <v>1</v>
      </c>
      <c r="L155" s="71" t="s">
        <v>542</v>
      </c>
      <c r="M155" s="70" t="s">
        <v>10</v>
      </c>
      <c r="N155" s="70"/>
      <c r="O155" s="70" t="s">
        <v>121</v>
      </c>
      <c r="P155" s="73" t="s">
        <v>854</v>
      </c>
      <c r="Q155" s="74" t="s">
        <v>855</v>
      </c>
      <c r="R155" s="74" t="s">
        <v>859</v>
      </c>
      <c r="S155" s="73"/>
      <c r="T155" s="73"/>
      <c r="U155" s="75"/>
      <c r="V155" s="75" t="s">
        <v>665</v>
      </c>
      <c r="W155" s="70"/>
      <c r="X155" s="70"/>
    </row>
    <row r="156" spans="1:24" s="76" customFormat="1" ht="201.6" x14ac:dyDescent="0.25">
      <c r="A156" s="70" t="s">
        <v>860</v>
      </c>
      <c r="B156" s="71" t="s">
        <v>850</v>
      </c>
      <c r="C156" s="72" t="s">
        <v>851</v>
      </c>
      <c r="D156" s="71" t="s">
        <v>858</v>
      </c>
      <c r="E156" s="71" t="s">
        <v>48</v>
      </c>
      <c r="F156" s="70" t="s">
        <v>118</v>
      </c>
      <c r="G156" s="70" t="s">
        <v>7</v>
      </c>
      <c r="H156" s="70" t="s">
        <v>9</v>
      </c>
      <c r="I156" s="70" t="s">
        <v>30</v>
      </c>
      <c r="J156" s="70" t="s">
        <v>853</v>
      </c>
      <c r="K156" s="70">
        <v>1</v>
      </c>
      <c r="L156" s="71" t="s">
        <v>542</v>
      </c>
      <c r="M156" s="70" t="s">
        <v>10</v>
      </c>
      <c r="N156" s="70"/>
      <c r="O156" s="70" t="s">
        <v>121</v>
      </c>
      <c r="P156" s="73" t="s">
        <v>854</v>
      </c>
      <c r="Q156" s="74" t="s">
        <v>861</v>
      </c>
      <c r="R156" s="74" t="s">
        <v>862</v>
      </c>
      <c r="S156" s="73"/>
      <c r="T156" s="73"/>
      <c r="U156" s="75"/>
      <c r="V156" s="75" t="s">
        <v>665</v>
      </c>
      <c r="W156" s="70"/>
      <c r="X156" s="70"/>
    </row>
    <row r="157" spans="1:24" s="76" customFormat="1" ht="216" x14ac:dyDescent="0.25">
      <c r="A157" s="70" t="s">
        <v>863</v>
      </c>
      <c r="B157" s="71" t="s">
        <v>850</v>
      </c>
      <c r="C157" s="72" t="s">
        <v>851</v>
      </c>
      <c r="D157" s="71" t="s">
        <v>858</v>
      </c>
      <c r="E157" s="71" t="s">
        <v>48</v>
      </c>
      <c r="F157" s="70" t="s">
        <v>118</v>
      </c>
      <c r="G157" s="70" t="s">
        <v>7</v>
      </c>
      <c r="H157" s="70" t="s">
        <v>9</v>
      </c>
      <c r="I157" s="70" t="s">
        <v>30</v>
      </c>
      <c r="J157" s="70" t="s">
        <v>853</v>
      </c>
      <c r="K157" s="70">
        <v>1</v>
      </c>
      <c r="L157" s="71" t="s">
        <v>542</v>
      </c>
      <c r="M157" s="70" t="s">
        <v>10</v>
      </c>
      <c r="N157" s="70"/>
      <c r="O157" s="70" t="s">
        <v>121</v>
      </c>
      <c r="P157" s="74" t="s">
        <v>864</v>
      </c>
      <c r="Q157" s="74" t="s">
        <v>865</v>
      </c>
      <c r="R157" s="80" t="s">
        <v>866</v>
      </c>
      <c r="S157" s="73"/>
      <c r="T157" s="73"/>
      <c r="U157" s="75"/>
      <c r="V157" s="75" t="s">
        <v>665</v>
      </c>
      <c r="W157" s="70"/>
      <c r="X157" s="70"/>
    </row>
    <row r="158" spans="1:24" x14ac:dyDescent="0.3">
      <c r="A158" s="81"/>
      <c r="B158" s="82"/>
      <c r="C158" s="82"/>
      <c r="D158" s="82"/>
      <c r="E158" s="82"/>
      <c r="F158" s="82"/>
      <c r="G158" s="83"/>
      <c r="H158" s="83"/>
      <c r="I158" s="83"/>
      <c r="J158" s="83"/>
      <c r="K158" s="81"/>
      <c r="L158" s="83"/>
      <c r="M158" s="83"/>
      <c r="N158" s="83"/>
      <c r="O158" s="81"/>
    </row>
    <row r="159" spans="1:24" x14ac:dyDescent="0.3">
      <c r="A159" s="87"/>
      <c r="B159" s="88"/>
      <c r="C159" s="88"/>
      <c r="D159" s="88"/>
      <c r="E159" s="88"/>
      <c r="F159" s="88"/>
      <c r="G159" s="89"/>
      <c r="H159" s="89"/>
      <c r="I159" s="89"/>
      <c r="J159" s="89"/>
      <c r="K159" s="87"/>
      <c r="L159" s="89"/>
      <c r="M159" s="89"/>
      <c r="N159" s="89"/>
      <c r="O159" s="87"/>
    </row>
    <row r="160" spans="1:24" x14ac:dyDescent="0.3">
      <c r="A160" s="87"/>
      <c r="B160" s="88"/>
      <c r="C160" s="88"/>
      <c r="D160" s="88"/>
      <c r="E160" s="88"/>
      <c r="F160" s="88"/>
      <c r="G160" s="89"/>
      <c r="H160" s="89"/>
      <c r="I160" s="89"/>
      <c r="J160" s="89"/>
      <c r="K160" s="87">
        <f>SUM(K2:K157)</f>
        <v>156</v>
      </c>
      <c r="L160" s="89"/>
      <c r="M160" s="89"/>
      <c r="N160" s="89"/>
      <c r="O160" s="87"/>
    </row>
    <row r="161" spans="1:33" x14ac:dyDescent="0.3">
      <c r="A161" s="87"/>
      <c r="B161" s="88"/>
      <c r="C161" s="88"/>
      <c r="D161" s="88"/>
      <c r="E161" s="88"/>
      <c r="F161" s="88"/>
      <c r="G161" s="89"/>
      <c r="H161" s="89"/>
      <c r="I161" s="89"/>
      <c r="J161" s="89"/>
      <c r="K161" s="87"/>
      <c r="L161" s="89"/>
      <c r="M161" s="89"/>
      <c r="N161" s="89"/>
      <c r="O161" s="87"/>
    </row>
    <row r="162" spans="1:33" x14ac:dyDescent="0.3">
      <c r="A162" s="87"/>
      <c r="B162" s="88"/>
      <c r="C162" s="88"/>
      <c r="D162" s="88"/>
      <c r="E162" s="88"/>
      <c r="F162" s="88"/>
      <c r="G162" s="89"/>
      <c r="H162" s="89"/>
      <c r="I162" s="89"/>
      <c r="J162" s="89"/>
      <c r="K162" s="87"/>
      <c r="L162" s="89"/>
      <c r="M162" s="89"/>
      <c r="N162" s="89"/>
      <c r="O162" s="87"/>
    </row>
    <row r="163" spans="1:33" x14ac:dyDescent="0.3">
      <c r="A163" s="87"/>
      <c r="B163" s="88"/>
      <c r="C163" s="88"/>
      <c r="D163" s="88"/>
      <c r="E163" s="88"/>
      <c r="F163" s="88"/>
      <c r="G163" s="89"/>
      <c r="H163" s="89"/>
      <c r="I163" s="89"/>
      <c r="J163" s="89"/>
      <c r="K163" s="87"/>
      <c r="L163" s="89"/>
      <c r="M163" s="89"/>
      <c r="N163" s="89"/>
      <c r="O163" s="87"/>
    </row>
    <row r="164" spans="1:33" x14ac:dyDescent="0.3">
      <c r="A164" s="87"/>
      <c r="B164" s="88"/>
      <c r="C164" s="88"/>
      <c r="D164" s="88"/>
      <c r="E164" s="88"/>
      <c r="F164" s="88"/>
      <c r="G164" s="89"/>
      <c r="H164" s="89"/>
      <c r="I164" s="89"/>
      <c r="J164" s="89"/>
      <c r="K164" s="87"/>
      <c r="L164" s="89"/>
      <c r="M164" s="89"/>
      <c r="N164" s="89"/>
      <c r="O164" s="87"/>
    </row>
    <row r="165" spans="1:33" s="90" customFormat="1" x14ac:dyDescent="0.3">
      <c r="A165" s="87"/>
      <c r="B165" s="88"/>
      <c r="C165" s="88"/>
      <c r="D165" s="88"/>
      <c r="E165" s="88"/>
      <c r="F165" s="88"/>
      <c r="G165" s="89"/>
      <c r="H165" s="89"/>
      <c r="I165" s="89"/>
      <c r="J165" s="89"/>
      <c r="K165" s="87"/>
      <c r="L165" s="89"/>
      <c r="M165" s="89"/>
      <c r="N165" s="89"/>
      <c r="O165" s="87"/>
      <c r="P165" s="84"/>
      <c r="Q165" s="85"/>
      <c r="R165" s="85"/>
      <c r="S165" s="84"/>
      <c r="T165" s="84"/>
      <c r="U165" s="84"/>
      <c r="V165" s="84"/>
      <c r="W165" s="86"/>
      <c r="X165" s="86"/>
      <c r="Y165" s="86"/>
      <c r="Z165" s="86"/>
      <c r="AA165" s="86"/>
      <c r="AB165" s="86"/>
      <c r="AC165" s="86"/>
      <c r="AD165" s="86"/>
      <c r="AE165" s="86"/>
      <c r="AF165" s="86"/>
      <c r="AG165" s="86"/>
    </row>
    <row r="166" spans="1:33" s="90" customFormat="1" x14ac:dyDescent="0.3">
      <c r="A166" s="87"/>
      <c r="B166" s="88"/>
      <c r="C166" s="88"/>
      <c r="D166" s="88"/>
      <c r="E166" s="88"/>
      <c r="F166" s="88"/>
      <c r="G166" s="89"/>
      <c r="H166" s="89"/>
      <c r="I166" s="89"/>
      <c r="J166" s="89"/>
      <c r="K166" s="87"/>
      <c r="L166" s="89"/>
      <c r="M166" s="89"/>
      <c r="N166" s="89"/>
      <c r="O166" s="87"/>
      <c r="P166" s="84"/>
      <c r="Q166" s="85"/>
      <c r="R166" s="85"/>
      <c r="S166" s="84"/>
      <c r="T166" s="84"/>
      <c r="U166" s="84"/>
      <c r="V166" s="84"/>
      <c r="W166" s="86"/>
      <c r="X166" s="86"/>
      <c r="Y166" s="86"/>
      <c r="Z166" s="86"/>
      <c r="AA166" s="86"/>
      <c r="AB166" s="86"/>
      <c r="AC166" s="86"/>
      <c r="AD166" s="86"/>
      <c r="AE166" s="86"/>
      <c r="AF166" s="86"/>
      <c r="AG166" s="86"/>
    </row>
    <row r="167" spans="1:33" s="90" customFormat="1" x14ac:dyDescent="0.3">
      <c r="A167" s="87"/>
      <c r="B167" s="88"/>
      <c r="C167" s="88"/>
      <c r="D167" s="88"/>
      <c r="E167" s="88"/>
      <c r="F167" s="88"/>
      <c r="G167" s="89"/>
      <c r="H167" s="89"/>
      <c r="I167" s="89"/>
      <c r="J167" s="89"/>
      <c r="K167" s="87"/>
      <c r="L167" s="89"/>
      <c r="M167" s="89"/>
      <c r="N167" s="89"/>
      <c r="O167" s="87"/>
      <c r="P167" s="84"/>
      <c r="Q167" s="85"/>
      <c r="R167" s="85"/>
      <c r="S167" s="84"/>
      <c r="T167" s="84"/>
      <c r="U167" s="84"/>
      <c r="V167" s="84"/>
      <c r="W167" s="86"/>
      <c r="X167" s="86"/>
      <c r="Y167" s="86"/>
      <c r="Z167" s="86"/>
      <c r="AA167" s="86"/>
      <c r="AB167" s="86"/>
      <c r="AC167" s="86"/>
      <c r="AD167" s="86"/>
      <c r="AE167" s="86"/>
      <c r="AF167" s="86"/>
      <c r="AG167" s="86"/>
    </row>
    <row r="168" spans="1:33" s="90" customFormat="1" x14ac:dyDescent="0.3">
      <c r="A168" s="87"/>
      <c r="B168" s="88"/>
      <c r="C168" s="88"/>
      <c r="D168" s="88"/>
      <c r="E168" s="88"/>
      <c r="F168" s="88"/>
      <c r="G168" s="89"/>
      <c r="H168" s="89"/>
      <c r="I168" s="89"/>
      <c r="J168" s="89"/>
      <c r="K168" s="87"/>
      <c r="L168" s="89"/>
      <c r="M168" s="89"/>
      <c r="N168" s="89"/>
      <c r="O168" s="87"/>
      <c r="P168" s="84"/>
      <c r="Q168" s="85"/>
      <c r="R168" s="85"/>
      <c r="S168" s="84"/>
      <c r="T168" s="84"/>
      <c r="U168" s="84"/>
      <c r="V168" s="84"/>
      <c r="W168" s="86"/>
      <c r="X168" s="86"/>
      <c r="Y168" s="86"/>
      <c r="Z168" s="86"/>
      <c r="AA168" s="86"/>
      <c r="AB168" s="86"/>
      <c r="AC168" s="86"/>
      <c r="AD168" s="86"/>
      <c r="AE168" s="86"/>
      <c r="AF168" s="86"/>
      <c r="AG168" s="86"/>
    </row>
    <row r="169" spans="1:33" s="90" customFormat="1" x14ac:dyDescent="0.3">
      <c r="A169" s="87"/>
      <c r="B169" s="88"/>
      <c r="C169" s="88"/>
      <c r="D169" s="88"/>
      <c r="E169" s="88"/>
      <c r="F169" s="88"/>
      <c r="G169" s="89"/>
      <c r="H169" s="89"/>
      <c r="I169" s="89"/>
      <c r="J169" s="89"/>
      <c r="K169" s="87"/>
      <c r="L169" s="89"/>
      <c r="M169" s="89"/>
      <c r="N169" s="89"/>
      <c r="O169" s="87"/>
      <c r="P169" s="84"/>
      <c r="Q169" s="85"/>
      <c r="R169" s="85"/>
      <c r="S169" s="84"/>
      <c r="T169" s="84"/>
      <c r="U169" s="84"/>
      <c r="V169" s="84"/>
      <c r="W169" s="86"/>
      <c r="X169" s="86"/>
      <c r="Y169" s="86"/>
      <c r="Z169" s="86"/>
      <c r="AA169" s="86"/>
      <c r="AB169" s="86"/>
      <c r="AC169" s="86"/>
      <c r="AD169" s="86"/>
      <c r="AE169" s="86"/>
      <c r="AF169" s="86"/>
      <c r="AG169" s="86"/>
    </row>
    <row r="170" spans="1:33" s="90" customFormat="1" x14ac:dyDescent="0.3">
      <c r="A170" s="87"/>
      <c r="B170" s="88"/>
      <c r="C170" s="88"/>
      <c r="D170" s="88"/>
      <c r="E170" s="88"/>
      <c r="F170" s="88"/>
      <c r="G170" s="89"/>
      <c r="H170" s="89"/>
      <c r="I170" s="89"/>
      <c r="J170" s="89"/>
      <c r="K170" s="87"/>
      <c r="L170" s="89"/>
      <c r="M170" s="89"/>
      <c r="N170" s="89"/>
      <c r="O170" s="87"/>
      <c r="P170" s="84"/>
      <c r="Q170" s="85"/>
      <c r="R170" s="85"/>
      <c r="S170" s="84"/>
      <c r="T170" s="84"/>
      <c r="U170" s="84"/>
      <c r="V170" s="84"/>
      <c r="W170" s="86"/>
      <c r="X170" s="86"/>
      <c r="Y170" s="86"/>
      <c r="Z170" s="86"/>
      <c r="AA170" s="86"/>
      <c r="AB170" s="86"/>
      <c r="AC170" s="86"/>
      <c r="AD170" s="86"/>
      <c r="AE170" s="86"/>
      <c r="AF170" s="86"/>
      <c r="AG170" s="86"/>
    </row>
    <row r="171" spans="1:33" s="90" customFormat="1" x14ac:dyDescent="0.3">
      <c r="A171" s="87"/>
      <c r="B171" s="88"/>
      <c r="C171" s="88"/>
      <c r="D171" s="88"/>
      <c r="E171" s="88"/>
      <c r="F171" s="88"/>
      <c r="G171" s="89"/>
      <c r="H171" s="89"/>
      <c r="I171" s="89"/>
      <c r="J171" s="89"/>
      <c r="K171" s="87"/>
      <c r="L171" s="89"/>
      <c r="M171" s="89"/>
      <c r="N171" s="89"/>
      <c r="O171" s="87"/>
      <c r="P171" s="84"/>
      <c r="Q171" s="85"/>
      <c r="R171" s="85"/>
      <c r="S171" s="84"/>
      <c r="T171" s="84"/>
      <c r="U171" s="84"/>
      <c r="V171" s="84"/>
      <c r="W171" s="86"/>
      <c r="X171" s="86"/>
      <c r="Y171" s="86"/>
      <c r="Z171" s="86"/>
      <c r="AA171" s="86"/>
      <c r="AB171" s="86"/>
      <c r="AC171" s="86"/>
      <c r="AD171" s="86"/>
      <c r="AE171" s="86"/>
      <c r="AF171" s="86"/>
      <c r="AG171" s="86"/>
    </row>
    <row r="172" spans="1:33" s="90" customFormat="1" x14ac:dyDescent="0.3">
      <c r="A172" s="87"/>
      <c r="B172" s="88"/>
      <c r="C172" s="88"/>
      <c r="D172" s="88"/>
      <c r="E172" s="88"/>
      <c r="F172" s="88"/>
      <c r="G172" s="89"/>
      <c r="H172" s="89"/>
      <c r="I172" s="89"/>
      <c r="J172" s="89"/>
      <c r="K172" s="87"/>
      <c r="L172" s="89"/>
      <c r="M172" s="89"/>
      <c r="N172" s="89"/>
      <c r="O172" s="87"/>
      <c r="P172" s="84"/>
      <c r="Q172" s="85"/>
      <c r="R172" s="85"/>
      <c r="S172" s="84"/>
      <c r="T172" s="84"/>
      <c r="U172" s="84"/>
      <c r="V172" s="84"/>
      <c r="W172" s="86"/>
      <c r="X172" s="86"/>
      <c r="Y172" s="86"/>
      <c r="Z172" s="86"/>
      <c r="AA172" s="86"/>
      <c r="AB172" s="86"/>
      <c r="AC172" s="86"/>
      <c r="AD172" s="86"/>
      <c r="AE172" s="86"/>
      <c r="AF172" s="86"/>
      <c r="AG172" s="86"/>
    </row>
    <row r="173" spans="1:33" s="90" customFormat="1" x14ac:dyDescent="0.3">
      <c r="A173" s="87"/>
      <c r="B173" s="88"/>
      <c r="C173" s="88"/>
      <c r="D173" s="88"/>
      <c r="E173" s="88"/>
      <c r="F173" s="88"/>
      <c r="G173" s="89"/>
      <c r="H173" s="89"/>
      <c r="I173" s="89"/>
      <c r="J173" s="89"/>
      <c r="L173" s="89"/>
      <c r="M173" s="89"/>
      <c r="N173" s="89"/>
      <c r="O173" s="87"/>
      <c r="P173" s="84"/>
      <c r="Q173" s="85"/>
      <c r="R173" s="85"/>
      <c r="S173" s="84"/>
      <c r="T173" s="84"/>
      <c r="U173" s="84"/>
      <c r="V173" s="84"/>
      <c r="W173" s="86"/>
      <c r="X173" s="86"/>
      <c r="Y173" s="86"/>
      <c r="Z173" s="86"/>
      <c r="AA173" s="86"/>
      <c r="AB173" s="86"/>
      <c r="AC173" s="86"/>
      <c r="AD173" s="86"/>
      <c r="AE173" s="86"/>
      <c r="AF173" s="86"/>
      <c r="AG173" s="86"/>
    </row>
    <row r="174" spans="1:33" s="90" customFormat="1" x14ac:dyDescent="0.3">
      <c r="A174" s="87"/>
      <c r="B174" s="88"/>
      <c r="C174" s="88"/>
      <c r="D174" s="88"/>
      <c r="E174" s="88"/>
      <c r="F174" s="88"/>
      <c r="G174" s="89"/>
      <c r="H174" s="89"/>
      <c r="I174" s="89"/>
      <c r="J174" s="89"/>
      <c r="K174" s="87"/>
      <c r="L174" s="89"/>
      <c r="M174" s="89"/>
      <c r="N174" s="89"/>
      <c r="O174" s="87"/>
      <c r="P174" s="84"/>
      <c r="Q174" s="85"/>
      <c r="R174" s="85"/>
      <c r="S174" s="84"/>
      <c r="T174" s="84"/>
      <c r="U174" s="84"/>
      <c r="V174" s="84"/>
      <c r="W174" s="86"/>
      <c r="X174" s="86"/>
      <c r="Y174" s="86"/>
      <c r="Z174" s="86"/>
      <c r="AA174" s="86"/>
      <c r="AB174" s="86"/>
      <c r="AC174" s="86"/>
      <c r="AD174" s="86"/>
      <c r="AE174" s="86"/>
      <c r="AF174" s="86"/>
      <c r="AG174" s="86"/>
    </row>
    <row r="175" spans="1:33" s="90" customFormat="1" x14ac:dyDescent="0.3">
      <c r="A175" s="87"/>
      <c r="B175" s="88"/>
      <c r="C175" s="88"/>
      <c r="D175" s="88"/>
      <c r="E175" s="88"/>
      <c r="F175" s="88"/>
      <c r="G175" s="89"/>
      <c r="H175" s="89"/>
      <c r="I175" s="89"/>
      <c r="J175" s="89"/>
      <c r="K175" s="87"/>
      <c r="L175" s="89"/>
      <c r="M175" s="89"/>
      <c r="N175" s="89"/>
      <c r="O175" s="87"/>
      <c r="P175" s="84"/>
      <c r="Q175" s="85"/>
      <c r="R175" s="85"/>
      <c r="S175" s="84"/>
      <c r="T175" s="84"/>
      <c r="U175" s="84"/>
      <c r="V175" s="84"/>
      <c r="W175" s="86"/>
      <c r="X175" s="86"/>
      <c r="Y175" s="86"/>
      <c r="Z175" s="86"/>
      <c r="AA175" s="86"/>
      <c r="AB175" s="86"/>
      <c r="AC175" s="86"/>
      <c r="AD175" s="86"/>
      <c r="AE175" s="86"/>
      <c r="AF175" s="86"/>
      <c r="AG175" s="86"/>
    </row>
    <row r="176" spans="1:33" s="90" customFormat="1" x14ac:dyDescent="0.3">
      <c r="A176" s="87"/>
      <c r="B176" s="88"/>
      <c r="C176" s="88"/>
      <c r="D176" s="88"/>
      <c r="E176" s="88"/>
      <c r="F176" s="88"/>
      <c r="G176" s="89"/>
      <c r="H176" s="89"/>
      <c r="I176" s="89"/>
      <c r="J176" s="89"/>
      <c r="K176" s="87"/>
      <c r="L176" s="89"/>
      <c r="M176" s="89"/>
      <c r="N176" s="89"/>
      <c r="O176" s="87"/>
      <c r="P176" s="84"/>
      <c r="Q176" s="85"/>
      <c r="R176" s="85"/>
      <c r="S176" s="84"/>
      <c r="T176" s="84"/>
      <c r="U176" s="84"/>
      <c r="V176" s="84"/>
      <c r="W176" s="86"/>
      <c r="X176" s="86"/>
      <c r="Y176" s="86"/>
      <c r="Z176" s="86"/>
      <c r="AA176" s="86"/>
      <c r="AB176" s="86"/>
      <c r="AC176" s="86"/>
      <c r="AD176" s="86"/>
      <c r="AE176" s="86"/>
      <c r="AF176" s="86"/>
      <c r="AG176" s="86"/>
    </row>
    <row r="177" spans="1:33" s="90" customFormat="1" x14ac:dyDescent="0.3">
      <c r="A177" s="87"/>
      <c r="B177" s="88"/>
      <c r="C177" s="88"/>
      <c r="D177" s="88"/>
      <c r="E177" s="88"/>
      <c r="F177" s="88"/>
      <c r="G177" s="89"/>
      <c r="H177" s="89"/>
      <c r="I177" s="89"/>
      <c r="J177" s="89"/>
      <c r="K177" s="87"/>
      <c r="L177" s="89"/>
      <c r="M177" s="89"/>
      <c r="N177" s="89"/>
      <c r="O177" s="87"/>
      <c r="P177" s="84"/>
      <c r="Q177" s="85"/>
      <c r="R177" s="85"/>
      <c r="S177" s="84"/>
      <c r="T177" s="84"/>
      <c r="U177" s="84"/>
      <c r="V177" s="84"/>
      <c r="W177" s="86"/>
      <c r="X177" s="86"/>
      <c r="Y177" s="86"/>
      <c r="Z177" s="86"/>
      <c r="AA177" s="86"/>
      <c r="AB177" s="86"/>
      <c r="AC177" s="86"/>
      <c r="AD177" s="86"/>
      <c r="AE177" s="86"/>
      <c r="AF177" s="86"/>
      <c r="AG177" s="86"/>
    </row>
    <row r="178" spans="1:33" s="90" customFormat="1" x14ac:dyDescent="0.3">
      <c r="A178" s="87"/>
      <c r="B178" s="88"/>
      <c r="C178" s="88"/>
      <c r="D178" s="88"/>
      <c r="E178" s="88"/>
      <c r="F178" s="88"/>
      <c r="G178" s="89"/>
      <c r="H178" s="89"/>
      <c r="I178" s="89"/>
      <c r="J178" s="89"/>
      <c r="K178" s="87"/>
      <c r="L178" s="89"/>
      <c r="M178" s="89"/>
      <c r="N178" s="89"/>
      <c r="O178" s="87"/>
      <c r="P178" s="84"/>
      <c r="Q178" s="85"/>
      <c r="R178" s="85"/>
      <c r="S178" s="84"/>
      <c r="T178" s="84"/>
      <c r="U178" s="84"/>
      <c r="V178" s="84"/>
      <c r="W178" s="86"/>
      <c r="X178" s="86"/>
      <c r="Y178" s="86"/>
      <c r="Z178" s="86"/>
      <c r="AA178" s="86"/>
      <c r="AB178" s="86"/>
      <c r="AC178" s="86"/>
      <c r="AD178" s="86"/>
      <c r="AE178" s="86"/>
      <c r="AF178" s="86"/>
      <c r="AG178" s="86"/>
    </row>
    <row r="179" spans="1:33" s="90" customFormat="1" x14ac:dyDescent="0.3">
      <c r="A179" s="87"/>
      <c r="B179" s="88"/>
      <c r="C179" s="88"/>
      <c r="D179" s="88"/>
      <c r="E179" s="88"/>
      <c r="F179" s="88"/>
      <c r="G179" s="89"/>
      <c r="H179" s="89"/>
      <c r="I179" s="89"/>
      <c r="J179" s="89"/>
      <c r="K179" s="87"/>
      <c r="L179" s="89"/>
      <c r="M179" s="89"/>
      <c r="N179" s="89"/>
      <c r="O179" s="87"/>
      <c r="P179" s="84"/>
      <c r="Q179" s="85"/>
      <c r="R179" s="85"/>
      <c r="S179" s="84"/>
      <c r="T179" s="84"/>
      <c r="U179" s="84"/>
      <c r="V179" s="84"/>
      <c r="W179" s="86"/>
      <c r="X179" s="86"/>
      <c r="Y179" s="86"/>
      <c r="Z179" s="86"/>
      <c r="AA179" s="86"/>
      <c r="AB179" s="86"/>
      <c r="AC179" s="86"/>
      <c r="AD179" s="86"/>
      <c r="AE179" s="86"/>
      <c r="AF179" s="86"/>
      <c r="AG179" s="86"/>
    </row>
    <row r="180" spans="1:33" s="90" customFormat="1" x14ac:dyDescent="0.3">
      <c r="A180" s="87"/>
      <c r="B180" s="88"/>
      <c r="C180" s="88"/>
      <c r="D180" s="88"/>
      <c r="E180" s="88"/>
      <c r="F180" s="88"/>
      <c r="G180" s="89"/>
      <c r="H180" s="89"/>
      <c r="I180" s="89"/>
      <c r="J180" s="89"/>
      <c r="K180" s="87"/>
      <c r="L180" s="89"/>
      <c r="M180" s="89"/>
      <c r="N180" s="89"/>
      <c r="O180" s="87"/>
      <c r="P180" s="84"/>
      <c r="Q180" s="85"/>
      <c r="R180" s="85"/>
      <c r="S180" s="84"/>
      <c r="T180" s="84"/>
      <c r="U180" s="84"/>
      <c r="V180" s="84"/>
      <c r="W180" s="86"/>
      <c r="X180" s="86"/>
      <c r="Y180" s="86"/>
      <c r="Z180" s="86"/>
      <c r="AA180" s="86"/>
      <c r="AB180" s="86"/>
      <c r="AC180" s="86"/>
      <c r="AD180" s="86"/>
      <c r="AE180" s="86"/>
      <c r="AF180" s="86"/>
      <c r="AG180" s="86"/>
    </row>
    <row r="181" spans="1:33" s="90" customFormat="1" x14ac:dyDescent="0.3">
      <c r="A181" s="87"/>
      <c r="B181" s="88"/>
      <c r="C181" s="88"/>
      <c r="D181" s="88"/>
      <c r="E181" s="88"/>
      <c r="F181" s="88"/>
      <c r="G181" s="89"/>
      <c r="H181" s="89"/>
      <c r="I181" s="89"/>
      <c r="J181" s="89"/>
      <c r="K181" s="87"/>
      <c r="L181" s="89"/>
      <c r="M181" s="89"/>
      <c r="N181" s="89"/>
      <c r="O181" s="87"/>
      <c r="P181" s="84"/>
      <c r="Q181" s="85"/>
      <c r="R181" s="85"/>
      <c r="S181" s="84"/>
      <c r="T181" s="84"/>
      <c r="U181" s="84"/>
      <c r="V181" s="84"/>
      <c r="W181" s="86"/>
      <c r="X181" s="86"/>
      <c r="Y181" s="86"/>
      <c r="Z181" s="86"/>
      <c r="AA181" s="86"/>
      <c r="AB181" s="86"/>
      <c r="AC181" s="86"/>
      <c r="AD181" s="86"/>
      <c r="AE181" s="86"/>
      <c r="AF181" s="86"/>
      <c r="AG181" s="86"/>
    </row>
    <row r="182" spans="1:33" s="90" customFormat="1" x14ac:dyDescent="0.3">
      <c r="A182" s="87"/>
      <c r="B182" s="88"/>
      <c r="C182" s="88"/>
      <c r="D182" s="88"/>
      <c r="E182" s="88"/>
      <c r="F182" s="88"/>
      <c r="G182" s="89"/>
      <c r="H182" s="89"/>
      <c r="I182" s="89"/>
      <c r="J182" s="89"/>
      <c r="K182" s="87"/>
      <c r="L182" s="89"/>
      <c r="M182" s="89"/>
      <c r="N182" s="89"/>
      <c r="O182" s="87"/>
      <c r="P182" s="84"/>
      <c r="Q182" s="85"/>
      <c r="R182" s="85"/>
      <c r="S182" s="84"/>
      <c r="T182" s="84"/>
      <c r="U182" s="84"/>
      <c r="V182" s="84"/>
      <c r="W182" s="86"/>
      <c r="X182" s="86"/>
      <c r="Y182" s="86"/>
      <c r="Z182" s="86"/>
      <c r="AA182" s="86"/>
      <c r="AB182" s="86"/>
      <c r="AC182" s="86"/>
      <c r="AD182" s="86"/>
      <c r="AE182" s="86"/>
      <c r="AF182" s="86"/>
      <c r="AG182" s="86"/>
    </row>
    <row r="183" spans="1:33" s="90" customFormat="1" x14ac:dyDescent="0.3">
      <c r="A183" s="87"/>
      <c r="B183" s="88"/>
      <c r="C183" s="88"/>
      <c r="D183" s="88"/>
      <c r="E183" s="88"/>
      <c r="F183" s="88"/>
      <c r="G183" s="89"/>
      <c r="H183" s="89"/>
      <c r="I183" s="89"/>
      <c r="J183" s="89"/>
      <c r="K183" s="87"/>
      <c r="L183" s="89"/>
      <c r="M183" s="89"/>
      <c r="N183" s="89"/>
      <c r="O183" s="87"/>
      <c r="P183" s="84"/>
      <c r="Q183" s="85"/>
      <c r="R183" s="85"/>
      <c r="S183" s="84"/>
      <c r="T183" s="84"/>
      <c r="U183" s="84"/>
      <c r="V183" s="84"/>
      <c r="W183" s="86"/>
      <c r="X183" s="86"/>
      <c r="Y183" s="86"/>
      <c r="Z183" s="86"/>
      <c r="AA183" s="86"/>
      <c r="AB183" s="86"/>
      <c r="AC183" s="86"/>
      <c r="AD183" s="86"/>
      <c r="AE183" s="86"/>
      <c r="AF183" s="86"/>
      <c r="AG183" s="86"/>
    </row>
    <row r="184" spans="1:33" s="90" customFormat="1" x14ac:dyDescent="0.3">
      <c r="A184" s="87"/>
      <c r="B184" s="88"/>
      <c r="C184" s="88"/>
      <c r="D184" s="88"/>
      <c r="E184" s="88"/>
      <c r="F184" s="88"/>
      <c r="G184" s="89"/>
      <c r="H184" s="89"/>
      <c r="I184" s="89"/>
      <c r="J184" s="89"/>
      <c r="K184" s="87"/>
      <c r="L184" s="89"/>
      <c r="M184" s="89"/>
      <c r="N184" s="89"/>
      <c r="O184" s="87"/>
      <c r="P184" s="84"/>
      <c r="Q184" s="85"/>
      <c r="R184" s="85"/>
      <c r="S184" s="84"/>
      <c r="T184" s="84"/>
      <c r="U184" s="84"/>
      <c r="V184" s="84"/>
      <c r="W184" s="86"/>
      <c r="X184" s="86"/>
      <c r="Y184" s="86"/>
      <c r="Z184" s="86"/>
      <c r="AA184" s="86"/>
      <c r="AB184" s="86"/>
      <c r="AC184" s="86"/>
      <c r="AD184" s="86"/>
      <c r="AE184" s="86"/>
      <c r="AF184" s="86"/>
      <c r="AG184" s="86"/>
    </row>
    <row r="185" spans="1:33" s="90" customFormat="1" x14ac:dyDescent="0.3">
      <c r="A185" s="87"/>
      <c r="B185" s="88"/>
      <c r="C185" s="88"/>
      <c r="D185" s="88"/>
      <c r="E185" s="88"/>
      <c r="F185" s="88"/>
      <c r="G185" s="89"/>
      <c r="H185" s="89"/>
      <c r="I185" s="89"/>
      <c r="J185" s="89"/>
      <c r="K185" s="87"/>
      <c r="L185" s="89"/>
      <c r="M185" s="89"/>
      <c r="N185" s="89"/>
      <c r="O185" s="87"/>
      <c r="P185" s="84"/>
      <c r="Q185" s="85"/>
      <c r="R185" s="85"/>
      <c r="S185" s="84"/>
      <c r="T185" s="84"/>
      <c r="U185" s="84"/>
      <c r="V185" s="84"/>
      <c r="W185" s="86"/>
      <c r="X185" s="86"/>
      <c r="Y185" s="86"/>
      <c r="Z185" s="86"/>
      <c r="AA185" s="86"/>
      <c r="AB185" s="86"/>
      <c r="AC185" s="86"/>
      <c r="AD185" s="86"/>
      <c r="AE185" s="86"/>
      <c r="AF185" s="86"/>
      <c r="AG185" s="86"/>
    </row>
    <row r="186" spans="1:33" s="90" customFormat="1" x14ac:dyDescent="0.3">
      <c r="A186" s="87"/>
      <c r="B186" s="88"/>
      <c r="C186" s="88"/>
      <c r="D186" s="88"/>
      <c r="E186" s="88"/>
      <c r="F186" s="88"/>
      <c r="G186" s="89"/>
      <c r="H186" s="89"/>
      <c r="I186" s="89"/>
      <c r="J186" s="89"/>
      <c r="K186" s="87"/>
      <c r="L186" s="89"/>
      <c r="M186" s="89"/>
      <c r="N186" s="89"/>
      <c r="O186" s="87"/>
      <c r="P186" s="84"/>
      <c r="Q186" s="85"/>
      <c r="R186" s="85"/>
      <c r="S186" s="84"/>
      <c r="T186" s="84"/>
      <c r="U186" s="84"/>
      <c r="V186" s="84"/>
      <c r="W186" s="86"/>
      <c r="X186" s="86"/>
      <c r="Y186" s="86"/>
      <c r="Z186" s="86"/>
      <c r="AA186" s="86"/>
      <c r="AB186" s="86"/>
      <c r="AC186" s="86"/>
      <c r="AD186" s="86"/>
      <c r="AE186" s="86"/>
      <c r="AF186" s="86"/>
      <c r="AG186" s="86"/>
    </row>
    <row r="187" spans="1:33" s="90" customFormat="1" x14ac:dyDescent="0.3">
      <c r="A187" s="87"/>
      <c r="B187" s="88"/>
      <c r="C187" s="88"/>
      <c r="D187" s="88"/>
      <c r="E187" s="88"/>
      <c r="F187" s="88"/>
      <c r="G187" s="89"/>
      <c r="H187" s="89"/>
      <c r="I187" s="89"/>
      <c r="J187" s="89"/>
      <c r="K187" s="87"/>
      <c r="L187" s="89"/>
      <c r="M187" s="89"/>
      <c r="N187" s="89"/>
      <c r="O187" s="87"/>
      <c r="P187" s="84"/>
      <c r="Q187" s="85"/>
      <c r="R187" s="85"/>
      <c r="S187" s="84"/>
      <c r="T187" s="84"/>
      <c r="U187" s="84"/>
      <c r="V187" s="84"/>
      <c r="W187" s="86"/>
      <c r="X187" s="86"/>
      <c r="Y187" s="86"/>
      <c r="Z187" s="86"/>
      <c r="AA187" s="86"/>
      <c r="AB187" s="86"/>
      <c r="AC187" s="86"/>
      <c r="AD187" s="86"/>
      <c r="AE187" s="86"/>
      <c r="AF187" s="86"/>
      <c r="AG187" s="86"/>
    </row>
    <row r="188" spans="1:33" s="90" customFormat="1" x14ac:dyDescent="0.3">
      <c r="A188" s="87"/>
      <c r="B188" s="88"/>
      <c r="C188" s="88"/>
      <c r="D188" s="88"/>
      <c r="E188" s="88"/>
      <c r="F188" s="88"/>
      <c r="G188" s="89"/>
      <c r="H188" s="89"/>
      <c r="I188" s="89"/>
      <c r="J188" s="89"/>
      <c r="K188" s="87"/>
      <c r="L188" s="89"/>
      <c r="M188" s="89"/>
      <c r="N188" s="89"/>
      <c r="O188" s="87"/>
      <c r="P188" s="84"/>
      <c r="Q188" s="85"/>
      <c r="R188" s="85"/>
      <c r="S188" s="84"/>
      <c r="T188" s="84"/>
      <c r="U188" s="84"/>
      <c r="V188" s="84"/>
      <c r="W188" s="86"/>
      <c r="X188" s="86"/>
      <c r="Y188" s="86"/>
      <c r="Z188" s="86"/>
      <c r="AA188" s="86"/>
      <c r="AB188" s="86"/>
      <c r="AC188" s="86"/>
      <c r="AD188" s="86"/>
      <c r="AE188" s="86"/>
      <c r="AF188" s="86"/>
      <c r="AG188" s="86"/>
    </row>
  </sheetData>
  <sheetProtection formatCells="0" formatRows="0" autoFilter="0"/>
  <autoFilter ref="A1:AH1" xr:uid="{12B1ECBC-D40C-4374-9DB4-588E04C19795}"/>
  <conditionalFormatting sqref="A1:A1048576">
    <cfRule type="duplicateValues" dxfId="0" priority="1"/>
  </conditionalFormatting>
  <dataValidations count="1">
    <dataValidation type="list" allowBlank="1" showInputMessage="1" showErrorMessage="1" sqref="K14:L14 K134:L135 K23:L26 K5:L5 O2:O188" xr:uid="{80A8D763-C484-4EBF-8C19-85EC5C8D59A7}">
      <formula1>#REF!</formula1>
    </dataValidation>
  </dataValidations>
  <printOptions horizontalCentered="1"/>
  <pageMargins left="0.31496062992125984" right="0.31496062992125984" top="0.35433070866141736" bottom="0.74803149606299213" header="0.31496062992125984" footer="0.31496062992125984"/>
  <pageSetup paperSize="9" scale="44"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2"/>
  <sheetViews>
    <sheetView workbookViewId="0">
      <selection activeCell="C7" sqref="C7"/>
    </sheetView>
  </sheetViews>
  <sheetFormatPr baseColWidth="10" defaultRowHeight="13.2" x14ac:dyDescent="0.25"/>
  <sheetData>
    <row r="1" spans="1:1" x14ac:dyDescent="0.25">
      <c r="A1" s="57" t="s">
        <v>70</v>
      </c>
    </row>
    <row r="2" spans="1:1" x14ac:dyDescent="0.25">
      <c r="A2" s="57" t="s">
        <v>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TRE- BLOQUE 1</vt:lpstr>
      <vt:lpstr>Hoja1</vt:lpstr>
      <vt:lpstr>'Declaración responsable'!Área_de_impresión</vt:lpstr>
      <vt:lpstr>'TRE- BLOQUE 1'!Área_de_impresión</vt:lpstr>
      <vt:lpstr>'TRE- BLOQUE 1'!Títulos_a_imprimir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2022-07-21T16:14:36Z</cp:lastPrinted>
  <dcterms:created xsi:type="dcterms:W3CDTF">2022-04-04T08:15:52Z</dcterms:created>
  <dcterms:modified xsi:type="dcterms:W3CDTF">2023-02-27T12:59:22Z</dcterms:modified>
</cp:coreProperties>
</file>